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3250" windowHeight="12330" activeTab="1"/>
  </bookViews>
  <sheets>
    <sheet name="Отчет о ходе исполнения сетевог" sheetId="1" r:id="rId1"/>
    <sheet name="Отчет о достижении показателей" sheetId="2" r:id="rId2"/>
  </sheets>
  <definedNames>
    <definedName name="_xlnm.Print_Titles" localSheetId="0">'Отчет о ходе исполнения сетевог'!$6:$8</definedName>
  </definedNames>
  <calcPr calcId="125725" concurrentCalc="0" concurrentManualCount="1"/>
</workbook>
</file>

<file path=xl/calcChain.xml><?xml version="1.0" encoding="utf-8"?>
<calcChain xmlns="http://schemas.openxmlformats.org/spreadsheetml/2006/main">
  <c r="P36" i="1"/>
  <c r="P31"/>
  <c r="P10"/>
  <c r="M10"/>
  <c r="M12"/>
  <c r="J10"/>
  <c r="G10"/>
  <c r="P12"/>
  <c r="D10"/>
  <c r="D21"/>
  <c r="O46"/>
  <c r="Q46"/>
  <c r="Q48"/>
  <c r="Q49"/>
  <c r="H43"/>
  <c r="K12"/>
  <c r="I16"/>
  <c r="J16"/>
  <c r="K16"/>
  <c r="K19"/>
  <c r="K26"/>
  <c r="K29"/>
  <c r="K39"/>
  <c r="K41"/>
  <c r="K43"/>
  <c r="K46"/>
  <c r="K48"/>
  <c r="N18"/>
  <c r="N23"/>
  <c r="N24"/>
  <c r="N39"/>
  <c r="N48"/>
  <c r="M36"/>
  <c r="N36"/>
  <c r="J36"/>
  <c r="K36"/>
  <c r="C39"/>
  <c r="C36"/>
  <c r="C23"/>
  <c r="C24"/>
  <c r="C48"/>
  <c r="I43"/>
  <c r="G44"/>
  <c r="I44"/>
  <c r="J44"/>
  <c r="L44"/>
  <c r="M44"/>
  <c r="O44"/>
  <c r="P44"/>
  <c r="G43"/>
  <c r="G41"/>
  <c r="I41"/>
  <c r="J43"/>
  <c r="J12"/>
  <c r="L43"/>
  <c r="N43"/>
  <c r="M43"/>
  <c r="O43"/>
  <c r="P43"/>
  <c r="F43"/>
  <c r="F41"/>
  <c r="F44"/>
  <c r="I46"/>
  <c r="J46"/>
  <c r="L46"/>
  <c r="N46"/>
  <c r="M46"/>
  <c r="P46"/>
  <c r="G46"/>
  <c r="F46"/>
  <c r="O36"/>
  <c r="L36"/>
  <c r="I36"/>
  <c r="I31"/>
  <c r="L18"/>
  <c r="H48"/>
  <c r="G31"/>
  <c r="J31"/>
  <c r="K31"/>
  <c r="L31"/>
  <c r="M31"/>
  <c r="N31"/>
  <c r="O31"/>
  <c r="Q31"/>
  <c r="G34"/>
  <c r="I34"/>
  <c r="J34"/>
  <c r="K34"/>
  <c r="L34"/>
  <c r="M34"/>
  <c r="N34"/>
  <c r="O34"/>
  <c r="P34"/>
  <c r="Q34"/>
  <c r="F34"/>
  <c r="F31"/>
  <c r="E23"/>
  <c r="E29"/>
  <c r="D11"/>
  <c r="D14"/>
  <c r="D15"/>
  <c r="D18"/>
  <c r="D22"/>
  <c r="D23"/>
  <c r="D24"/>
  <c r="E24"/>
  <c r="D25"/>
  <c r="D27"/>
  <c r="D28"/>
  <c r="D29"/>
  <c r="D30"/>
  <c r="D32"/>
  <c r="D33"/>
  <c r="D35"/>
  <c r="D36"/>
  <c r="E36"/>
  <c r="D37"/>
  <c r="D38"/>
  <c r="D39"/>
  <c r="E39"/>
  <c r="D40"/>
  <c r="D42"/>
  <c r="D44"/>
  <c r="E44"/>
  <c r="D45"/>
  <c r="D47"/>
  <c r="D48"/>
  <c r="E48"/>
  <c r="D49"/>
  <c r="E49"/>
  <c r="D50"/>
  <c r="F18"/>
  <c r="G18"/>
  <c r="G12"/>
  <c r="I18"/>
  <c r="I12"/>
  <c r="J18"/>
  <c r="M18"/>
  <c r="O18"/>
  <c r="P18"/>
  <c r="Q18"/>
  <c r="F19"/>
  <c r="G19"/>
  <c r="G13"/>
  <c r="I19"/>
  <c r="J19"/>
  <c r="L19"/>
  <c r="M19"/>
  <c r="O19"/>
  <c r="P19"/>
  <c r="P13"/>
  <c r="Q19"/>
  <c r="F21"/>
  <c r="G21"/>
  <c r="L21"/>
  <c r="M21"/>
  <c r="O21"/>
  <c r="P21"/>
  <c r="Q21"/>
  <c r="F26"/>
  <c r="G26"/>
  <c r="J26"/>
  <c r="D26"/>
  <c r="E26"/>
  <c r="L26"/>
  <c r="M26"/>
  <c r="O26"/>
  <c r="P26"/>
  <c r="Q26"/>
  <c r="C21"/>
  <c r="C19"/>
  <c r="C18"/>
  <c r="E18"/>
  <c r="F13"/>
  <c r="F12"/>
  <c r="D46"/>
  <c r="C31"/>
  <c r="C34"/>
  <c r="C13"/>
  <c r="H12"/>
  <c r="N21"/>
  <c r="M13"/>
  <c r="J13"/>
  <c r="D13"/>
  <c r="N19"/>
  <c r="O13"/>
  <c r="D19"/>
  <c r="E19"/>
  <c r="E21"/>
  <c r="C46"/>
  <c r="C43"/>
  <c r="C12"/>
  <c r="L12"/>
  <c r="N12"/>
  <c r="C16"/>
  <c r="O12"/>
  <c r="D43"/>
  <c r="H46"/>
  <c r="H41"/>
  <c r="D34"/>
  <c r="E34"/>
  <c r="I13"/>
  <c r="L13"/>
  <c r="K13"/>
  <c r="M41"/>
  <c r="O41"/>
  <c r="P41"/>
  <c r="J41"/>
  <c r="L41"/>
  <c r="N41"/>
  <c r="D31"/>
  <c r="E31"/>
  <c r="D12"/>
  <c r="Q16"/>
  <c r="P16"/>
  <c r="O16"/>
  <c r="M16"/>
  <c r="L16"/>
  <c r="I10"/>
  <c r="G16"/>
  <c r="F16"/>
  <c r="F10"/>
  <c r="E46"/>
  <c r="N13"/>
  <c r="N16"/>
  <c r="E13"/>
  <c r="C41"/>
  <c r="C10"/>
  <c r="E12"/>
  <c r="E43"/>
  <c r="D41"/>
  <c r="L10"/>
  <c r="D16"/>
  <c r="E16"/>
  <c r="O10"/>
  <c r="H10"/>
  <c r="E41"/>
  <c r="E10"/>
  <c r="N10"/>
  <c r="K10"/>
</calcChain>
</file>

<file path=xl/sharedStrings.xml><?xml version="1.0" encoding="utf-8"?>
<sst xmlns="http://schemas.openxmlformats.org/spreadsheetml/2006/main" count="200" uniqueCount="131">
  <si>
    <t>№</t>
  </si>
  <si>
    <t>Основные структурные элементы муниципальной программы/источник финансового обеспечения</t>
  </si>
  <si>
    <t>Муниципальная программа (всего), в том числе:</t>
  </si>
  <si>
    <t>Местный бюджет</t>
  </si>
  <si>
    <t>Иные источники финансирования</t>
  </si>
  <si>
    <t>Объем налоговых расходов муниципального образования (справочно)</t>
  </si>
  <si>
    <t>1.</t>
  </si>
  <si>
    <t>Межбюджетные трансферты из федерального бюджета</t>
  </si>
  <si>
    <t>Межбюджетные трансферты из автономного округа</t>
  </si>
  <si>
    <t>1.1.</t>
  </si>
  <si>
    <r>
      <t xml:space="preserve"> «Региональный проект «Малое и среднее предпринимательство и поддержка индивидуальной предпринимательской инициативы» </t>
    </r>
    <r>
      <rPr>
        <sz val="12"/>
        <color theme="1"/>
        <rFont val="Times New Roman"/>
        <family val="1"/>
        <charset val="204"/>
      </rPr>
      <t xml:space="preserve"> (всего), в том числе:  </t>
    </r>
  </si>
  <si>
    <t>1.1.1.</t>
  </si>
  <si>
    <t>1.1.2.</t>
  </si>
  <si>
    <t>1.1.3.</t>
  </si>
  <si>
    <t>1.1.4.</t>
  </si>
  <si>
    <t>1.2.</t>
  </si>
  <si>
    <t>Комплекс процессных мероприятий «Обеспечение информационной и имущественной поддержки предпринимательской деятельности»</t>
  </si>
  <si>
    <t>1.2.1.</t>
  </si>
  <si>
    <t>1.2.2.</t>
  </si>
  <si>
    <t>1.2.3.</t>
  </si>
  <si>
    <t>1.2.4.</t>
  </si>
  <si>
    <t>2.</t>
  </si>
  <si>
    <r>
      <t xml:space="preserve">Направление (подпрограмма) </t>
    </r>
    <r>
      <rPr>
        <sz val="12"/>
        <color theme="1"/>
        <rFont val="Times New Roman"/>
        <family val="1"/>
        <charset val="204"/>
      </rPr>
      <t>«Развитие потребительского рынка»</t>
    </r>
    <r>
      <rPr>
        <sz val="12"/>
        <color rgb="FF000000"/>
        <rFont val="Times New Roman"/>
        <family val="1"/>
        <charset val="204"/>
      </rPr>
      <t xml:space="preserve"> (всего), в том числе:</t>
    </r>
  </si>
  <si>
    <t>2.1.</t>
  </si>
  <si>
    <t>2.1.1.</t>
  </si>
  <si>
    <t>2.1.2.</t>
  </si>
  <si>
    <t>2.1.3.</t>
  </si>
  <si>
    <t>2.1.4.</t>
  </si>
  <si>
    <t>3.</t>
  </si>
  <si>
    <r>
      <t xml:space="preserve">Направление (подпрограмма) </t>
    </r>
    <r>
      <rPr>
        <sz val="12"/>
        <color theme="1"/>
        <rFont val="Times New Roman"/>
        <family val="1"/>
        <charset val="204"/>
      </rPr>
      <t>«Развитие сельскохозяйственных товаропроизводителей»</t>
    </r>
    <r>
      <rPr>
        <sz val="12"/>
        <color rgb="FF000000"/>
        <rFont val="Times New Roman"/>
        <family val="1"/>
        <charset val="204"/>
      </rPr>
      <t xml:space="preserve"> (всего), в том числе:</t>
    </r>
  </si>
  <si>
    <t>3.1.</t>
  </si>
  <si>
    <t>Комплекс процессных мероприятий «Создание условий для развития сельскохозяйственных товаропроизводителей, в том числе предоставление финансовой поддержки в форме субсидии сельскохозяйственным товаропроизводителям (всего), в том числе:</t>
  </si>
  <si>
    <t>3.1.1.</t>
  </si>
  <si>
    <t>3.1.2.</t>
  </si>
  <si>
    <t>3.1.3.</t>
  </si>
  <si>
    <t>3.1.4.</t>
  </si>
  <si>
    <t>Финансовый год</t>
  </si>
  <si>
    <t>1 квартал</t>
  </si>
  <si>
    <t>2 квартал</t>
  </si>
  <si>
    <t>3 квартал</t>
  </si>
  <si>
    <t>4 квартал</t>
  </si>
  <si>
    <t>План (уточненый)</t>
  </si>
  <si>
    <t>Кассовое исполнение</t>
  </si>
  <si>
    <t>Исполнение, % (гр. 4/ гр, 3)*100</t>
  </si>
  <si>
    <t>Исполнение, % (гр. 7/ гр. 6)*100</t>
  </si>
  <si>
    <t>Исполнение, % (гр. 10/ гр. 9)*100</t>
  </si>
  <si>
    <t>Исполнение, % (гр. 13/ гр. 12)*100</t>
  </si>
  <si>
    <t>Исполнение, % (гр. 16/ гр. 15)*100</t>
  </si>
  <si>
    <t>Информация об исполнении / неисполнении структурного элемента</t>
  </si>
  <si>
    <r>
      <t xml:space="preserve">Направление (подпрограмма) </t>
    </r>
    <r>
      <rPr>
        <sz val="12"/>
        <color theme="1"/>
        <rFont val="Times New Roman"/>
        <family val="1"/>
        <charset val="204"/>
      </rPr>
      <t>«Развитие малого и среднего предпринимательства» (всего), в том числе:</t>
    </r>
  </si>
  <si>
    <r>
      <t xml:space="preserve">Комплекс процессных мероприятий  «Создание условий для развития </t>
    </r>
    <r>
      <rPr>
        <sz val="12"/>
        <color rgb="FF000000"/>
        <rFont val="Times New Roman"/>
        <family val="1"/>
        <charset val="204"/>
      </rPr>
      <t>потребительского рынка</t>
    </r>
    <r>
      <rPr>
        <sz val="12"/>
        <color theme="1"/>
        <rFont val="Times New Roman"/>
        <family val="1"/>
        <charset val="204"/>
      </rPr>
      <t>» (всего), в том числе:</t>
    </r>
  </si>
  <si>
    <t>Таблица 1</t>
  </si>
  <si>
    <t>Отчет</t>
  </si>
  <si>
    <t>о ходе исполнения комплексного плана (сетевого графика) реализации</t>
  </si>
  <si>
    <t>Ответственный исполнитель (соисполнитель)</t>
  </si>
  <si>
    <t>Согласовано:</t>
  </si>
  <si>
    <t xml:space="preserve">муниципальной программы </t>
  </si>
  <si>
    <t>Комитет по финансам администрации города Урай</t>
  </si>
  <si>
    <t>Исполнитель:</t>
  </si>
  <si>
    <t xml:space="preserve">главный специалист отдела развития предпринимательства </t>
  </si>
  <si>
    <t>главный специалист отдела развития предпринимательства</t>
  </si>
  <si>
    <t>ведущий специалист отдела развития предпринимательства</t>
  </si>
  <si>
    <t>управления экономического развития</t>
  </si>
  <si>
    <t>администрации города Урай</t>
  </si>
  <si>
    <t>Бобылева Г.Н.</t>
  </si>
  <si>
    <t>Базанкова М.Л.</t>
  </si>
  <si>
    <t>Бочкарева И.А.</t>
  </si>
  <si>
    <t>Исполнение комплексного плана финансирования (сетевого графика) отчетного периода  составило 100%</t>
  </si>
  <si>
    <t>-</t>
  </si>
  <si>
    <t>Таблица 2</t>
  </si>
  <si>
    <t>ОТЧЕТ</t>
  </si>
  <si>
    <t>Наименование показателя муниципальной программы</t>
  </si>
  <si>
    <t>Ед. изм.</t>
  </si>
  <si>
    <t>Значение показателя муниципальной программы</t>
  </si>
  <si>
    <t>Признак возрастания/убывания (В/У)</t>
  </si>
  <si>
    <t>Примечание &lt;3&gt;</t>
  </si>
  <si>
    <t>отчетный год (план)</t>
  </si>
  <si>
    <t>1 квартал (факт)</t>
  </si>
  <si>
    <t>Степень достижения показателя, % (гр.5/гр.4)*100</t>
  </si>
  <si>
    <t>2 квартал (факт)</t>
  </si>
  <si>
    <t>Степень достижения показателя, % (гр.7/гр.4)*100</t>
  </si>
  <si>
    <t>3 квартал (факт)</t>
  </si>
  <si>
    <t>Степень достижения показателя, % (гр.9/гр.4)*100</t>
  </si>
  <si>
    <t>отчетный год (факт)</t>
  </si>
  <si>
    <t>Степень достижения показателя, % (гр.11/гр.4)*100</t>
  </si>
  <si>
    <t>Цель 1. Создание условий для устойчивого развития малого и среднего предпринимательства на территории города Урай</t>
  </si>
  <si>
    <t>Число субъектов малого и среднего предпринимательства в расчете на 10 тыс. человек населения</t>
  </si>
  <si>
    <t>единиц</t>
  </si>
  <si>
    <t>В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</si>
  <si>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</si>
  <si>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</si>
  <si>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</si>
  <si>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тыс.человек</t>
  </si>
  <si>
    <t>4.</t>
  </si>
  <si>
    <t>Доля сданных в аренду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и самозанятым гражданам объектов недвижимого имущества, включенных в перечень муниципального имущества, предназначенный для поддержки субъектов малого и среднего предпринимательства и самозанятых граждан в общем количестве объектов недвижимого имущества, включенных в указанный перечень.</t>
  </si>
  <si>
    <t>не менее 80</t>
  </si>
  <si>
    <t>5.</t>
  </si>
  <si>
    <t>Увеличение количества объектов имущества в перечне муниципального имущества, предназначенном для поддержки субъектов малого и среднего предпринимательства и самозанятых граждан</t>
  </si>
  <si>
    <t>не менее 10</t>
  </si>
  <si>
    <t>Цель  2. Создание условий для развития потребительского рынка, расширения предложений товаров и услуг на территории города Урай.</t>
  </si>
  <si>
    <t>6.</t>
  </si>
  <si>
    <t>Обеспеченность населения стационарными и нестационарными торговыми объектами</t>
  </si>
  <si>
    <t>Ед.</t>
  </si>
  <si>
    <t>не менее 142</t>
  </si>
  <si>
    <t>Цель 3. Создание условий для устойчивого развития агропромышленного комплекса и повышение конкурентоспособности сельскохозяйственной продукции, произведенной на территории города Урай.</t>
  </si>
  <si>
    <t>Объем финансового обеспечения по кварталам, тыс. рублей</t>
  </si>
  <si>
    <t>Переданное в аренду имущество - 27 ед., общее количество недвижимого имущества в перечне - 32 ед.</t>
  </si>
  <si>
    <t xml:space="preserve">Количество объектов имущества в перечне муниципального имущества на конец года – 60 ед. количество объектов имущества в перечне муниципального имущества на начало года – 53 ед.
</t>
  </si>
  <si>
    <t>Исполнение комплексного плана финансирования (сетевого графика) отчетного периода  составило 99,9%, в связи с экономией по торгам.</t>
  </si>
  <si>
    <t>Предоставлены субсидии 22 субъектам малого предпринимательства на возмещение затрат по аренде нежилых помещений, приобритению оборудования (основных средств), по оплате коммунальных услуг нежилых помещений.Денежные средства освоены в полном объеме.</t>
  </si>
  <si>
    <t>Проведен запланированный городской конкурс «Предприниматель года», победители по трем номинациям награждены памятным/ценным подарками. Исполнение комплексного плана финансирования (сетевого графика) отчетного периода  составило 99,9%, в связи с экономией по торгам.</t>
  </si>
  <si>
    <t>о достижении показателей муниципальной "Развитие малого и среднего предпринимательства, потребительского рынка и сельскохозяйственных товаропроизводителей города Урай" за 2025 года</t>
  </si>
  <si>
    <t>Число субъектов малого и среднего предпринимательства на 10.01.2026 - 1 288 ед.,  среднегодовая численность населения   - 41 317 чел.</t>
  </si>
  <si>
    <t>Увеличение объема валового надоя молока к уровню базового года</t>
  </si>
  <si>
    <t>Увеличение производства (реализации) молока и молокопродуктов (в пересчете на молоко) к уровню базового года</t>
  </si>
  <si>
    <t>не менее 1</t>
  </si>
  <si>
    <t>не менее 5</t>
  </si>
  <si>
    <t>Показатель определяется по результатам годового объема производства (реализации) молока и молокопродук-тов (в пересчете на молоко)</t>
  </si>
  <si>
    <t>Показатель определяется по результатам годового объема валового надоя молока</t>
  </si>
  <si>
    <t>муниципальной программы "Развитие малого и среднего предпринимательства, потребительского рынка и сельскохозяйственных товаропроизводителей города Урай" за  2025 год</t>
  </si>
  <si>
    <r>
      <t xml:space="preserve">Уланова Л.В. "______"_________________2026 </t>
    </r>
    <r>
      <rPr>
        <sz val="9"/>
        <rFont val="Times New Roman"/>
        <family val="1"/>
        <charset val="204"/>
      </rPr>
      <t>подпись</t>
    </r>
    <r>
      <rPr>
        <sz val="12"/>
        <rFont val="Times New Roman"/>
        <family val="1"/>
        <charset val="204"/>
      </rPr>
      <t xml:space="preserve"> _______________________________</t>
    </r>
  </si>
  <si>
    <r>
      <t xml:space="preserve">Хусаинова И.В. "______"_________________2026 </t>
    </r>
    <r>
      <rPr>
        <sz val="9"/>
        <rFont val="Times New Roman"/>
        <family val="1"/>
        <charset val="204"/>
      </rPr>
      <t>подпись</t>
    </r>
    <r>
      <rPr>
        <sz val="12"/>
        <rFont val="Times New Roman"/>
        <family val="1"/>
        <charset val="204"/>
      </rPr>
      <t xml:space="preserve"> _____________</t>
    </r>
  </si>
  <si>
    <t xml:space="preserve">Среднесписочная численность работников малых и средних предприятий на 10.01.2026 - 2 135 чел. (данные - единого реестра субъектов МСП), численность налогоплатильщиков на профессиональный доход на 15.01.2026 - 3 881 чел. (данные ИФНС), среднесписочная численность работников всех предприятий без субъектов МСП и самозанятых - 9 609  чел. (данные статистики) </t>
  </si>
  <si>
    <t>Число работников микро и малых предприятий (юр. лиц) на 10.01.2026 - 1044 чел. , число индивидуальных предпринимателей на 10.01.2026 - 1 091 чел. (данные единого реестра субъектов МСП), численность налогоплатильщиков на профессиональный доход на 15.01.2026 - 3 881 чел. (данные ИФНС).</t>
  </si>
  <si>
    <t>Проведено 10  Ярмарок выходного дня, также исполнены договора:  по ремонту торгового лотка для уличной торговли в микрорайоне 1Г, по поставке 20 столов для торговых палаток, по оказанию услуги по организации участия товаропроизводителей г. Урая в окружной выставке-ярмарке "Товары земли Югорской" в г. Ханты-Мансийске. Исполнение комплексного плана финансирования (сетевого графика) за 2025 год составило 100%.</t>
  </si>
  <si>
    <t>На территории города Урай расположенно 223 стационарных и нестационарных торговых объектов, в соответствии с данными "Реестра объектов потребительского рынка, расположенных на территории города Урай".</t>
  </si>
  <si>
    <t xml:space="preserve">В отчетном периоде одному сельскохозяйственному товаропроизводителю оказана финансовая поддержка в форме субсидии из средств местного бюджета. Исполнение комплексного плана финансирования (сетевого графика) за данный период составило 100%
</t>
  </si>
  <si>
    <t xml:space="preserve">В отчетном периоде  предоставлена субсидия на поддержку животноводства одному сельскохозяйственному товаропроизводителю.Исполнение комплексного плана финансирования (сетевого графика) за данный период составило 100%
</t>
  </si>
  <si>
    <t xml:space="preserve">В отчетном периоде предоставлена субсидия на поддержку животноводства одному сельскохозяйственному товаропроизводителю. Также одному сельскохозяйственному товаропроизводителю оказана финансовая поддержка в форме субсидии из средств местного бюджета. Исполнение комплексного плана финансирования (сетевого графика) за данный период составило 100%, что свидетельствует о полном выполнении запланированных мероприятий и эффективном использовании выделенных средств.
</t>
  </si>
  <si>
    <t>В соответствии с плановым значением показателя, в 2025 году предусмотрено увеличение производства (реализации) молока и молокопродуктов (в пересчете на молоко) не менее чем на 5% относительно базового 2024 года (2 640,0 тонн), что составляет не менее 2 772,0 тонн. По итогам 2025 года, производство (реализация) молока и молокопродуктов (в пересчете на молоко) составило 3 012,7 тонн ( данные получателя поддержки - АО "Агроника").   Увеличение  составляет более чем на 5% к уровню базового года.</t>
  </si>
  <si>
    <t>В соответствии с плановым значением показателя, в 2025 году предусмотрено увеличение валового надоя молока не менее чем на 1% относительно базового 2024 года (2 263,4 тон), что составляет не менее 2 286,03 тонн. По итогам 2025 года, валовое производство молока составило 2286,8 тонн (данные получателя поддержки - АО "Агроника").  Увеличение  составляет более чем на 1% к уровню базового года.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</si>
</sst>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left" readingOrder="1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horizontal="left" readingOrder="1"/>
    </xf>
    <xf numFmtId="0" fontId="4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shrinkToFit="1"/>
    </xf>
    <xf numFmtId="0" fontId="1" fillId="0" borderId="1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 shrinkToFit="1"/>
    </xf>
    <xf numFmtId="0" fontId="1" fillId="0" borderId="1" xfId="0" applyFont="1" applyBorder="1" applyAlignment="1">
      <alignment vertical="top" wrapText="1" shrinkToFit="1"/>
    </xf>
    <xf numFmtId="0" fontId="1" fillId="2" borderId="1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8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3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" vertical="top" wrapText="1" shrinkToFit="1"/>
    </xf>
    <xf numFmtId="0" fontId="1" fillId="0" borderId="5" xfId="0" applyFont="1" applyBorder="1" applyAlignment="1">
      <alignment horizontal="center" vertical="top" wrapText="1" shrinkToFit="1"/>
    </xf>
    <xf numFmtId="0" fontId="1" fillId="0" borderId="6" xfId="0" applyFont="1" applyBorder="1" applyAlignment="1">
      <alignment horizontal="center" vertical="top" wrapText="1" shrinkToFi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 shrinkToFit="1"/>
    </xf>
    <xf numFmtId="0" fontId="0" fillId="0" borderId="0" xfId="0" applyBorder="1" applyAlignment="1">
      <alignment wrapText="1"/>
    </xf>
    <xf numFmtId="0" fontId="1" fillId="0" borderId="2" xfId="0" applyFont="1" applyBorder="1" applyAlignment="1">
      <alignment vertical="top" wrapText="1" shrinkToFit="1"/>
    </xf>
    <xf numFmtId="0" fontId="1" fillId="0" borderId="3" xfId="0" applyFont="1" applyBorder="1" applyAlignment="1">
      <alignment vertical="top" wrapText="1" shrinkToFit="1"/>
    </xf>
    <xf numFmtId="0" fontId="1" fillId="0" borderId="4" xfId="0" applyFont="1" applyBorder="1" applyAlignment="1">
      <alignment wrapText="1" shrinkToFit="1"/>
    </xf>
    <xf numFmtId="0" fontId="1" fillId="0" borderId="0" xfId="0" applyFont="1" applyAlignment="1">
      <alignment horizontal="right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6"/>
  <sheetViews>
    <sheetView zoomScale="70" zoomScaleNormal="70" workbookViewId="0">
      <pane ySplit="9" topLeftCell="A46" activePane="bottomLeft" state="frozen"/>
      <selection pane="bottomLeft" activeCell="T20" sqref="T20"/>
    </sheetView>
  </sheetViews>
  <sheetFormatPr defaultRowHeight="15"/>
  <cols>
    <col min="1" max="1" width="6.5703125" customWidth="1"/>
    <col min="2" max="2" width="38.42578125" customWidth="1"/>
    <col min="3" max="3" width="13" customWidth="1"/>
    <col min="4" max="4" width="14.85546875" customWidth="1"/>
    <col min="5" max="5" width="17.28515625" style="6" customWidth="1"/>
    <col min="6" max="6" width="13.7109375" customWidth="1"/>
    <col min="7" max="7" width="13.42578125" customWidth="1"/>
    <col min="8" max="8" width="17" style="6" customWidth="1"/>
    <col min="9" max="9" width="15" customWidth="1"/>
    <col min="10" max="10" width="15.140625" customWidth="1"/>
    <col min="11" max="11" width="17" style="6" customWidth="1"/>
    <col min="12" max="13" width="17" customWidth="1"/>
    <col min="14" max="14" width="17" style="6" customWidth="1"/>
    <col min="15" max="15" width="14.28515625" customWidth="1"/>
    <col min="16" max="16" width="15.42578125" customWidth="1"/>
    <col min="17" max="17" width="15.7109375" style="6" customWidth="1"/>
    <col min="18" max="18" width="41.5703125" customWidth="1"/>
  </cols>
  <sheetData>
    <row r="1" spans="1:18" ht="15.75">
      <c r="A1" s="9"/>
      <c r="B1" s="9"/>
      <c r="C1" s="9"/>
      <c r="D1" s="9"/>
      <c r="E1" s="10"/>
      <c r="F1" s="9"/>
      <c r="G1" s="9"/>
      <c r="H1" s="10"/>
      <c r="I1" s="9"/>
      <c r="J1" s="9"/>
      <c r="K1" s="10"/>
      <c r="L1" s="9"/>
      <c r="M1" s="9"/>
      <c r="N1" s="10"/>
      <c r="O1" s="9"/>
      <c r="P1" s="60" t="s">
        <v>51</v>
      </c>
      <c r="Q1" s="61"/>
      <c r="R1" s="60"/>
    </row>
    <row r="2" spans="1:18" ht="15.75">
      <c r="A2" s="60" t="s">
        <v>52</v>
      </c>
      <c r="B2" s="60"/>
      <c r="C2" s="60"/>
      <c r="D2" s="60"/>
      <c r="E2" s="61"/>
      <c r="F2" s="60"/>
      <c r="G2" s="60"/>
      <c r="H2" s="61"/>
      <c r="I2" s="60"/>
      <c r="J2" s="60"/>
      <c r="K2" s="61"/>
      <c r="L2" s="60"/>
      <c r="M2" s="60"/>
      <c r="N2" s="61"/>
      <c r="O2" s="60"/>
      <c r="P2" s="60"/>
      <c r="Q2" s="61"/>
      <c r="R2" s="60"/>
    </row>
    <row r="3" spans="1:18" ht="15.75">
      <c r="A3" s="60" t="s">
        <v>53</v>
      </c>
      <c r="B3" s="60"/>
      <c r="C3" s="60"/>
      <c r="D3" s="60"/>
      <c r="E3" s="61"/>
      <c r="F3" s="60"/>
      <c r="G3" s="60"/>
      <c r="H3" s="61"/>
      <c r="I3" s="60"/>
      <c r="J3" s="60"/>
      <c r="K3" s="61"/>
      <c r="L3" s="60"/>
      <c r="M3" s="60"/>
      <c r="N3" s="61"/>
      <c r="O3" s="60"/>
      <c r="P3" s="60"/>
      <c r="Q3" s="61"/>
      <c r="R3" s="60"/>
    </row>
    <row r="4" spans="1:18" ht="15.75">
      <c r="A4" s="63" t="s">
        <v>119</v>
      </c>
      <c r="B4" s="63"/>
      <c r="C4" s="63"/>
      <c r="D4" s="63"/>
      <c r="E4" s="64"/>
      <c r="F4" s="63"/>
      <c r="G4" s="63"/>
      <c r="H4" s="64"/>
      <c r="I4" s="63"/>
      <c r="J4" s="63"/>
      <c r="K4" s="64"/>
      <c r="L4" s="63"/>
      <c r="M4" s="63"/>
      <c r="N4" s="64"/>
      <c r="O4" s="63"/>
      <c r="P4" s="63"/>
      <c r="Q4" s="64"/>
      <c r="R4" s="63"/>
    </row>
    <row r="5" spans="1:18" ht="15.75">
      <c r="A5" s="58"/>
      <c r="B5" s="58"/>
      <c r="C5" s="58"/>
      <c r="D5" s="58"/>
      <c r="E5" s="62"/>
      <c r="F5" s="58"/>
      <c r="G5" s="58"/>
      <c r="H5" s="62"/>
      <c r="I5" s="58"/>
      <c r="J5" s="58"/>
      <c r="K5" s="62"/>
      <c r="L5" s="58"/>
      <c r="M5" s="58"/>
      <c r="N5" s="62"/>
      <c r="O5" s="58"/>
      <c r="P5" s="58"/>
      <c r="Q5" s="62"/>
      <c r="R5" s="58"/>
    </row>
    <row r="6" spans="1:18" ht="33" customHeight="1">
      <c r="A6" s="72" t="s">
        <v>0</v>
      </c>
      <c r="B6" s="72" t="s">
        <v>1</v>
      </c>
      <c r="C6" s="57" t="s">
        <v>105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9"/>
      <c r="R6" s="70" t="s">
        <v>48</v>
      </c>
    </row>
    <row r="7" spans="1:18" ht="18.75" customHeight="1">
      <c r="A7" s="73"/>
      <c r="B7" s="73"/>
      <c r="C7" s="66" t="s">
        <v>36</v>
      </c>
      <c r="D7" s="66"/>
      <c r="E7" s="66"/>
      <c r="F7" s="67" t="s">
        <v>37</v>
      </c>
      <c r="G7" s="68"/>
      <c r="H7" s="69"/>
      <c r="I7" s="67" t="s">
        <v>38</v>
      </c>
      <c r="J7" s="68"/>
      <c r="K7" s="69"/>
      <c r="L7" s="67" t="s">
        <v>39</v>
      </c>
      <c r="M7" s="68"/>
      <c r="N7" s="69"/>
      <c r="O7" s="67" t="s">
        <v>40</v>
      </c>
      <c r="P7" s="68"/>
      <c r="Q7" s="69"/>
      <c r="R7" s="70"/>
    </row>
    <row r="8" spans="1:18" ht="47.25">
      <c r="A8" s="73"/>
      <c r="B8" s="73"/>
      <c r="C8" s="1" t="s">
        <v>41</v>
      </c>
      <c r="D8" s="1" t="s">
        <v>42</v>
      </c>
      <c r="E8" s="7" t="s">
        <v>43</v>
      </c>
      <c r="F8" s="1" t="s">
        <v>41</v>
      </c>
      <c r="G8" s="1" t="s">
        <v>42</v>
      </c>
      <c r="H8" s="7" t="s">
        <v>44</v>
      </c>
      <c r="I8" s="1" t="s">
        <v>41</v>
      </c>
      <c r="J8" s="1" t="s">
        <v>42</v>
      </c>
      <c r="K8" s="7" t="s">
        <v>45</v>
      </c>
      <c r="L8" s="1" t="s">
        <v>41</v>
      </c>
      <c r="M8" s="1" t="s">
        <v>42</v>
      </c>
      <c r="N8" s="7" t="s">
        <v>46</v>
      </c>
      <c r="O8" s="1" t="s">
        <v>41</v>
      </c>
      <c r="P8" s="1" t="s">
        <v>42</v>
      </c>
      <c r="Q8" s="7" t="s">
        <v>47</v>
      </c>
      <c r="R8" s="71"/>
    </row>
    <row r="9" spans="1:18" ht="15.75">
      <c r="A9" s="1">
        <v>1</v>
      </c>
      <c r="B9" s="1">
        <v>2</v>
      </c>
      <c r="C9" s="1">
        <v>3</v>
      </c>
      <c r="D9" s="1">
        <v>4</v>
      </c>
      <c r="E9" s="7">
        <v>5</v>
      </c>
      <c r="F9" s="1">
        <v>6</v>
      </c>
      <c r="G9" s="1">
        <v>7</v>
      </c>
      <c r="H9" s="7">
        <v>8</v>
      </c>
      <c r="I9" s="1">
        <v>9</v>
      </c>
      <c r="J9" s="1">
        <v>10</v>
      </c>
      <c r="K9" s="7">
        <v>11</v>
      </c>
      <c r="L9" s="1">
        <v>12</v>
      </c>
      <c r="M9" s="1">
        <v>13</v>
      </c>
      <c r="N9" s="7">
        <v>14</v>
      </c>
      <c r="O9" s="1">
        <v>15</v>
      </c>
      <c r="P9" s="1">
        <v>16</v>
      </c>
      <c r="Q9" s="7">
        <v>17</v>
      </c>
      <c r="R9" s="1">
        <v>18</v>
      </c>
    </row>
    <row r="10" spans="1:18" ht="35.25" customHeight="1">
      <c r="A10" s="74" t="s">
        <v>2</v>
      </c>
      <c r="B10" s="74"/>
      <c r="C10" s="4">
        <f>C16+C31+C41</f>
        <v>70028.289999999994</v>
      </c>
      <c r="D10" s="5">
        <f>G10+J10+M10+P10</f>
        <v>70028.23</v>
      </c>
      <c r="E10" s="5">
        <f>D10/C10*100</f>
        <v>99.999914320341105</v>
      </c>
      <c r="F10" s="4">
        <f t="shared" ref="F10:O10" si="0">F16+F31+F41</f>
        <v>9027.14</v>
      </c>
      <c r="G10" s="4">
        <f>G16+G31+G41</f>
        <v>9027.14</v>
      </c>
      <c r="H10" s="5">
        <f>G10/F10*100</f>
        <v>100</v>
      </c>
      <c r="I10" s="4">
        <f t="shared" si="0"/>
        <v>11223.16</v>
      </c>
      <c r="J10" s="4">
        <f>J16+J31+J41</f>
        <v>11223.13</v>
      </c>
      <c r="K10" s="5">
        <f>J10/I10*100</f>
        <v>99.999732695604436</v>
      </c>
      <c r="L10" s="4">
        <f t="shared" si="0"/>
        <v>33024.520000000004</v>
      </c>
      <c r="M10" s="4">
        <f>M16+M31+M41</f>
        <v>33024.520000000004</v>
      </c>
      <c r="N10" s="5">
        <f>M10/L10*100</f>
        <v>100</v>
      </c>
      <c r="O10" s="4">
        <f t="shared" si="0"/>
        <v>16753.47</v>
      </c>
      <c r="P10" s="4">
        <f>P16+P31+P41</f>
        <v>16753.439999999999</v>
      </c>
      <c r="Q10" s="5">
        <v>100</v>
      </c>
      <c r="R10" s="52" t="s">
        <v>67</v>
      </c>
    </row>
    <row r="11" spans="1:18" ht="33.75" customHeight="1">
      <c r="A11" s="74" t="s">
        <v>7</v>
      </c>
      <c r="B11" s="74"/>
      <c r="C11" s="4">
        <v>0</v>
      </c>
      <c r="D11" s="5">
        <f t="shared" ref="D11:D50" si="1">G11+J11+M11+P11</f>
        <v>0</v>
      </c>
      <c r="E11" s="5">
        <v>0</v>
      </c>
      <c r="F11" s="4">
        <v>0</v>
      </c>
      <c r="G11" s="4">
        <v>0</v>
      </c>
      <c r="H11" s="5">
        <v>0</v>
      </c>
      <c r="I11" s="4">
        <v>0</v>
      </c>
      <c r="J11" s="4">
        <v>0</v>
      </c>
      <c r="K11" s="5">
        <v>0</v>
      </c>
      <c r="L11" s="4">
        <v>0</v>
      </c>
      <c r="M11" s="4">
        <v>0</v>
      </c>
      <c r="N11" s="5">
        <v>0</v>
      </c>
      <c r="O11" s="4">
        <v>0</v>
      </c>
      <c r="P11" s="4">
        <v>0</v>
      </c>
      <c r="Q11" s="5">
        <v>0</v>
      </c>
      <c r="R11" s="53"/>
    </row>
    <row r="12" spans="1:18" ht="33.75" customHeight="1">
      <c r="A12" s="74" t="s">
        <v>8</v>
      </c>
      <c r="B12" s="74"/>
      <c r="C12" s="4">
        <f>C18+C33+C43</f>
        <v>68821.099999999991</v>
      </c>
      <c r="D12" s="5">
        <f t="shared" si="1"/>
        <v>68821.100000000006</v>
      </c>
      <c r="E12" s="5">
        <f t="shared" ref="E12:E49" si="2">D12/C12*100</f>
        <v>100.00000000000003</v>
      </c>
      <c r="F12" s="4">
        <f t="shared" ref="F12:O12" si="3">F18+F33+F43</f>
        <v>9027.14</v>
      </c>
      <c r="G12" s="4">
        <f t="shared" si="3"/>
        <v>9027.14</v>
      </c>
      <c r="H12" s="5">
        <f t="shared" ref="H12:H48" si="4">G12/F12*100</f>
        <v>100</v>
      </c>
      <c r="I12" s="4">
        <f t="shared" si="3"/>
        <v>11148.56</v>
      </c>
      <c r="J12" s="4">
        <f t="shared" si="3"/>
        <v>11148.56</v>
      </c>
      <c r="K12" s="5">
        <f t="shared" ref="K12:K48" si="5">J12/I12*100</f>
        <v>100</v>
      </c>
      <c r="L12" s="4">
        <f t="shared" si="3"/>
        <v>32388.400000000001</v>
      </c>
      <c r="M12" s="4">
        <f>M18+M33+M43</f>
        <v>32388.400000000001</v>
      </c>
      <c r="N12" s="5">
        <f>M12/L12*100</f>
        <v>100</v>
      </c>
      <c r="O12" s="4">
        <f t="shared" si="3"/>
        <v>16257</v>
      </c>
      <c r="P12" s="4">
        <f>P18+P33+P43</f>
        <v>16257</v>
      </c>
      <c r="Q12" s="5">
        <v>100</v>
      </c>
      <c r="R12" s="53"/>
    </row>
    <row r="13" spans="1:18" ht="15.75" customHeight="1">
      <c r="A13" s="74" t="s">
        <v>3</v>
      </c>
      <c r="B13" s="74"/>
      <c r="C13" s="4">
        <f>C19+C34+C44</f>
        <v>1207.19</v>
      </c>
      <c r="D13" s="5">
        <f t="shared" si="1"/>
        <v>1207.1300000000001</v>
      </c>
      <c r="E13" s="5">
        <f t="shared" si="2"/>
        <v>99.995029779902083</v>
      </c>
      <c r="F13" s="4">
        <f t="shared" ref="F13:P13" si="6">F19+F34+F44</f>
        <v>0</v>
      </c>
      <c r="G13" s="4">
        <f t="shared" si="6"/>
        <v>0</v>
      </c>
      <c r="H13" s="5">
        <v>0</v>
      </c>
      <c r="I13" s="4">
        <f t="shared" si="6"/>
        <v>74.599999999999994</v>
      </c>
      <c r="J13" s="4">
        <f t="shared" si="6"/>
        <v>74.569999999999993</v>
      </c>
      <c r="K13" s="5">
        <f t="shared" si="5"/>
        <v>99.959785522788209</v>
      </c>
      <c r="L13" s="4">
        <f t="shared" si="6"/>
        <v>636.12</v>
      </c>
      <c r="M13" s="4">
        <f t="shared" si="6"/>
        <v>636.12</v>
      </c>
      <c r="N13" s="5">
        <f>M13/L13*100</f>
        <v>100</v>
      </c>
      <c r="O13" s="4">
        <f t="shared" si="6"/>
        <v>496.47</v>
      </c>
      <c r="P13" s="4">
        <f t="shared" si="6"/>
        <v>496.44</v>
      </c>
      <c r="Q13" s="5">
        <v>100</v>
      </c>
      <c r="R13" s="53"/>
    </row>
    <row r="14" spans="1:18" ht="22.5" customHeight="1">
      <c r="A14" s="74" t="s">
        <v>4</v>
      </c>
      <c r="B14" s="74"/>
      <c r="C14" s="4">
        <v>0</v>
      </c>
      <c r="D14" s="5">
        <f t="shared" si="1"/>
        <v>0</v>
      </c>
      <c r="E14" s="5">
        <v>0</v>
      </c>
      <c r="F14" s="4">
        <v>0</v>
      </c>
      <c r="G14" s="4">
        <v>0</v>
      </c>
      <c r="H14" s="5">
        <v>0</v>
      </c>
      <c r="I14" s="4">
        <v>0</v>
      </c>
      <c r="J14" s="4">
        <v>0</v>
      </c>
      <c r="K14" s="5">
        <v>0</v>
      </c>
      <c r="L14" s="4">
        <v>0</v>
      </c>
      <c r="M14" s="4">
        <v>0</v>
      </c>
      <c r="N14" s="5">
        <v>0</v>
      </c>
      <c r="O14" s="4">
        <v>0</v>
      </c>
      <c r="P14" s="4">
        <v>0</v>
      </c>
      <c r="Q14" s="5">
        <v>0</v>
      </c>
      <c r="R14" s="53"/>
    </row>
    <row r="15" spans="1:18" ht="36.75" customHeight="1">
      <c r="A15" s="74" t="s">
        <v>5</v>
      </c>
      <c r="B15" s="74"/>
      <c r="C15" s="4">
        <v>0</v>
      </c>
      <c r="D15" s="5">
        <f t="shared" si="1"/>
        <v>0</v>
      </c>
      <c r="E15" s="5">
        <v>0</v>
      </c>
      <c r="F15" s="4">
        <v>0</v>
      </c>
      <c r="G15" s="4">
        <v>0</v>
      </c>
      <c r="H15" s="5">
        <v>0</v>
      </c>
      <c r="I15" s="4">
        <v>0</v>
      </c>
      <c r="J15" s="4">
        <v>0</v>
      </c>
      <c r="K15" s="5">
        <v>0</v>
      </c>
      <c r="L15" s="4">
        <v>0</v>
      </c>
      <c r="M15" s="4">
        <v>0</v>
      </c>
      <c r="N15" s="5">
        <v>0</v>
      </c>
      <c r="O15" s="4">
        <v>0</v>
      </c>
      <c r="P15" s="4">
        <v>0</v>
      </c>
      <c r="Q15" s="5">
        <v>0</v>
      </c>
      <c r="R15" s="54"/>
    </row>
    <row r="16" spans="1:18" ht="63" customHeight="1">
      <c r="A16" s="65" t="s">
        <v>6</v>
      </c>
      <c r="B16" s="27" t="s">
        <v>49</v>
      </c>
      <c r="C16" s="28">
        <f>C21+C26</f>
        <v>4200.42</v>
      </c>
      <c r="D16" s="29">
        <f t="shared" si="1"/>
        <v>4200.3900000000003</v>
      </c>
      <c r="E16" s="29">
        <f t="shared" si="2"/>
        <v>99.999285785707144</v>
      </c>
      <c r="F16" s="28">
        <f t="shared" ref="F16:Q16" si="7">F21+F26</f>
        <v>0</v>
      </c>
      <c r="G16" s="28">
        <f t="shared" si="7"/>
        <v>0</v>
      </c>
      <c r="H16" s="29">
        <v>0</v>
      </c>
      <c r="I16" s="28">
        <f t="shared" si="7"/>
        <v>30</v>
      </c>
      <c r="J16" s="28">
        <f t="shared" si="7"/>
        <v>29.97</v>
      </c>
      <c r="K16" s="5">
        <f t="shared" si="5"/>
        <v>99.9</v>
      </c>
      <c r="L16" s="28">
        <f t="shared" si="7"/>
        <v>4170.42</v>
      </c>
      <c r="M16" s="28">
        <f t="shared" si="7"/>
        <v>4170.42</v>
      </c>
      <c r="N16" s="5">
        <f t="shared" ref="N16:N31" si="8">M16/L16*100</f>
        <v>100</v>
      </c>
      <c r="O16" s="28">
        <f t="shared" si="7"/>
        <v>0</v>
      </c>
      <c r="P16" s="28">
        <f t="shared" si="7"/>
        <v>0</v>
      </c>
      <c r="Q16" s="28">
        <f t="shared" si="7"/>
        <v>0</v>
      </c>
      <c r="R16" s="46" t="s">
        <v>108</v>
      </c>
    </row>
    <row r="17" spans="1:18" ht="34.5" customHeight="1">
      <c r="A17" s="65"/>
      <c r="B17" s="30" t="s">
        <v>7</v>
      </c>
      <c r="C17" s="28">
        <v>0</v>
      </c>
      <c r="D17" s="29">
        <v>0</v>
      </c>
      <c r="E17" s="29">
        <v>0</v>
      </c>
      <c r="F17" s="28">
        <v>0</v>
      </c>
      <c r="G17" s="28">
        <v>0</v>
      </c>
      <c r="H17" s="29">
        <v>0</v>
      </c>
      <c r="I17" s="28">
        <v>0</v>
      </c>
      <c r="J17" s="28">
        <v>0</v>
      </c>
      <c r="K17" s="5">
        <v>0</v>
      </c>
      <c r="L17" s="28">
        <v>0</v>
      </c>
      <c r="M17" s="28">
        <v>0</v>
      </c>
      <c r="N17" s="5">
        <v>0</v>
      </c>
      <c r="O17" s="28">
        <v>0</v>
      </c>
      <c r="P17" s="28">
        <v>0</v>
      </c>
      <c r="Q17" s="28">
        <v>0</v>
      </c>
      <c r="R17" s="47"/>
    </row>
    <row r="18" spans="1:18" ht="33.75" customHeight="1">
      <c r="A18" s="65"/>
      <c r="B18" s="30" t="s">
        <v>8</v>
      </c>
      <c r="C18" s="29">
        <f>C23+C28</f>
        <v>3961.9</v>
      </c>
      <c r="D18" s="29">
        <f t="shared" si="1"/>
        <v>3961.9</v>
      </c>
      <c r="E18" s="29">
        <f t="shared" si="2"/>
        <v>100</v>
      </c>
      <c r="F18" s="29">
        <f t="shared" ref="F18:Q18" si="9">F23+F28</f>
        <v>0</v>
      </c>
      <c r="G18" s="29">
        <f t="shared" si="9"/>
        <v>0</v>
      </c>
      <c r="H18" s="29">
        <v>0</v>
      </c>
      <c r="I18" s="29">
        <f t="shared" si="9"/>
        <v>0</v>
      </c>
      <c r="J18" s="29">
        <f t="shared" si="9"/>
        <v>0</v>
      </c>
      <c r="K18" s="5">
        <v>0</v>
      </c>
      <c r="L18" s="29">
        <f t="shared" si="9"/>
        <v>3961.9</v>
      </c>
      <c r="M18" s="29">
        <f t="shared" si="9"/>
        <v>3961.9</v>
      </c>
      <c r="N18" s="5">
        <f t="shared" si="8"/>
        <v>100</v>
      </c>
      <c r="O18" s="29">
        <f t="shared" si="9"/>
        <v>0</v>
      </c>
      <c r="P18" s="29">
        <f t="shared" si="9"/>
        <v>0</v>
      </c>
      <c r="Q18" s="29">
        <f t="shared" si="9"/>
        <v>0</v>
      </c>
      <c r="R18" s="47"/>
    </row>
    <row r="19" spans="1:18" ht="16.5" customHeight="1">
      <c r="A19" s="65"/>
      <c r="B19" s="30" t="s">
        <v>3</v>
      </c>
      <c r="C19" s="29">
        <f>C24+C29</f>
        <v>238.52</v>
      </c>
      <c r="D19" s="29">
        <f t="shared" si="1"/>
        <v>238.49</v>
      </c>
      <c r="E19" s="29">
        <f t="shared" si="2"/>
        <v>99.987422438369947</v>
      </c>
      <c r="F19" s="29">
        <f t="shared" ref="F19:Q19" si="10">F24+F29</f>
        <v>0</v>
      </c>
      <c r="G19" s="29">
        <f t="shared" si="10"/>
        <v>0</v>
      </c>
      <c r="H19" s="29">
        <v>0</v>
      </c>
      <c r="I19" s="29">
        <f t="shared" si="10"/>
        <v>30</v>
      </c>
      <c r="J19" s="29">
        <f t="shared" si="10"/>
        <v>29.97</v>
      </c>
      <c r="K19" s="5">
        <f t="shared" si="5"/>
        <v>99.9</v>
      </c>
      <c r="L19" s="29">
        <f t="shared" si="10"/>
        <v>208.52</v>
      </c>
      <c r="M19" s="29">
        <f t="shared" si="10"/>
        <v>208.52</v>
      </c>
      <c r="N19" s="5">
        <f t="shared" si="8"/>
        <v>100</v>
      </c>
      <c r="O19" s="29">
        <f t="shared" si="10"/>
        <v>0</v>
      </c>
      <c r="P19" s="29">
        <f t="shared" si="10"/>
        <v>0</v>
      </c>
      <c r="Q19" s="29">
        <f t="shared" si="10"/>
        <v>0</v>
      </c>
      <c r="R19" s="47"/>
    </row>
    <row r="20" spans="1:18" ht="17.25" customHeight="1">
      <c r="A20" s="65"/>
      <c r="B20" s="30" t="s">
        <v>4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5">
        <v>0</v>
      </c>
      <c r="L20" s="29">
        <v>0</v>
      </c>
      <c r="M20" s="29">
        <v>0</v>
      </c>
      <c r="N20" s="5">
        <v>0</v>
      </c>
      <c r="O20" s="29">
        <v>0</v>
      </c>
      <c r="P20" s="29">
        <v>0</v>
      </c>
      <c r="Q20" s="29">
        <v>0</v>
      </c>
      <c r="R20" s="48"/>
    </row>
    <row r="21" spans="1:18" ht="81.75" customHeight="1">
      <c r="A21" s="30" t="s">
        <v>9</v>
      </c>
      <c r="B21" s="27" t="s">
        <v>10</v>
      </c>
      <c r="C21" s="28">
        <f>C23+C24</f>
        <v>4170.42</v>
      </c>
      <c r="D21" s="29">
        <f>G21+J21+M21+P21</f>
        <v>4170.42</v>
      </c>
      <c r="E21" s="29">
        <f t="shared" si="2"/>
        <v>100</v>
      </c>
      <c r="F21" s="28">
        <f t="shared" ref="F21:Q21" si="11">F23+F24</f>
        <v>0</v>
      </c>
      <c r="G21" s="28">
        <f t="shared" si="11"/>
        <v>0</v>
      </c>
      <c r="H21" s="29">
        <v>0</v>
      </c>
      <c r="I21" s="28">
        <v>0</v>
      </c>
      <c r="J21" s="28">
        <v>0</v>
      </c>
      <c r="K21" s="5">
        <v>0</v>
      </c>
      <c r="L21" s="28">
        <f t="shared" si="11"/>
        <v>4170.42</v>
      </c>
      <c r="M21" s="28">
        <f t="shared" si="11"/>
        <v>4170.42</v>
      </c>
      <c r="N21" s="5">
        <f t="shared" si="8"/>
        <v>100</v>
      </c>
      <c r="O21" s="28">
        <f t="shared" si="11"/>
        <v>0</v>
      </c>
      <c r="P21" s="28">
        <f t="shared" si="11"/>
        <v>0</v>
      </c>
      <c r="Q21" s="28">
        <f t="shared" si="11"/>
        <v>0</v>
      </c>
      <c r="R21" s="46" t="s">
        <v>109</v>
      </c>
    </row>
    <row r="22" spans="1:18" ht="33" customHeight="1">
      <c r="A22" s="30" t="s">
        <v>11</v>
      </c>
      <c r="B22" s="30" t="s">
        <v>7</v>
      </c>
      <c r="C22" s="28">
        <v>0</v>
      </c>
      <c r="D22" s="29">
        <f t="shared" si="1"/>
        <v>0</v>
      </c>
      <c r="E22" s="29">
        <v>0</v>
      </c>
      <c r="F22" s="28">
        <v>0</v>
      </c>
      <c r="G22" s="28">
        <v>0</v>
      </c>
      <c r="H22" s="29">
        <v>0</v>
      </c>
      <c r="I22" s="28">
        <v>0</v>
      </c>
      <c r="J22" s="28">
        <v>0</v>
      </c>
      <c r="K22" s="5">
        <v>0</v>
      </c>
      <c r="L22" s="28">
        <v>0</v>
      </c>
      <c r="M22" s="28">
        <v>0</v>
      </c>
      <c r="N22" s="5">
        <v>0</v>
      </c>
      <c r="O22" s="28">
        <v>0</v>
      </c>
      <c r="P22" s="28">
        <v>0</v>
      </c>
      <c r="Q22" s="28">
        <v>0</v>
      </c>
      <c r="R22" s="47"/>
    </row>
    <row r="23" spans="1:18" ht="32.25" customHeight="1">
      <c r="A23" s="30" t="s">
        <v>12</v>
      </c>
      <c r="B23" s="30" t="s">
        <v>8</v>
      </c>
      <c r="C23" s="28">
        <f>F23+I23+L23+O23</f>
        <v>3961.9</v>
      </c>
      <c r="D23" s="29">
        <f t="shared" si="1"/>
        <v>3961.9</v>
      </c>
      <c r="E23" s="29">
        <f t="shared" si="2"/>
        <v>100</v>
      </c>
      <c r="F23" s="28">
        <v>0</v>
      </c>
      <c r="G23" s="28">
        <v>0</v>
      </c>
      <c r="H23" s="29">
        <v>0</v>
      </c>
      <c r="I23" s="28">
        <v>0</v>
      </c>
      <c r="J23" s="28">
        <v>0</v>
      </c>
      <c r="K23" s="5">
        <v>0</v>
      </c>
      <c r="L23" s="28">
        <v>3961.9</v>
      </c>
      <c r="M23" s="28">
        <v>3961.9</v>
      </c>
      <c r="N23" s="5">
        <f t="shared" si="8"/>
        <v>100</v>
      </c>
      <c r="O23" s="28">
        <v>0</v>
      </c>
      <c r="P23" s="28">
        <v>0</v>
      </c>
      <c r="Q23" s="28">
        <v>0</v>
      </c>
      <c r="R23" s="47"/>
    </row>
    <row r="24" spans="1:18" ht="15" customHeight="1">
      <c r="A24" s="30" t="s">
        <v>13</v>
      </c>
      <c r="B24" s="30" t="s">
        <v>3</v>
      </c>
      <c r="C24" s="28">
        <f>F24+I24+L24+O24</f>
        <v>208.52</v>
      </c>
      <c r="D24" s="29">
        <f t="shared" si="1"/>
        <v>208.52</v>
      </c>
      <c r="E24" s="29">
        <f t="shared" si="2"/>
        <v>100</v>
      </c>
      <c r="F24" s="28">
        <v>0</v>
      </c>
      <c r="G24" s="28">
        <v>0</v>
      </c>
      <c r="H24" s="29">
        <v>0</v>
      </c>
      <c r="I24" s="28">
        <v>0</v>
      </c>
      <c r="J24" s="28">
        <v>0</v>
      </c>
      <c r="K24" s="5">
        <v>0</v>
      </c>
      <c r="L24" s="28">
        <v>208.52</v>
      </c>
      <c r="M24" s="28">
        <v>208.52</v>
      </c>
      <c r="N24" s="5">
        <f t="shared" si="8"/>
        <v>100</v>
      </c>
      <c r="O24" s="28">
        <v>0</v>
      </c>
      <c r="P24" s="28">
        <v>0</v>
      </c>
      <c r="Q24" s="28">
        <v>0</v>
      </c>
      <c r="R24" s="47"/>
    </row>
    <row r="25" spans="1:18" ht="17.25" customHeight="1">
      <c r="A25" s="30" t="s">
        <v>14</v>
      </c>
      <c r="B25" s="30" t="s">
        <v>4</v>
      </c>
      <c r="C25" s="28">
        <v>0</v>
      </c>
      <c r="D25" s="29">
        <f t="shared" si="1"/>
        <v>0</v>
      </c>
      <c r="E25" s="29">
        <v>0</v>
      </c>
      <c r="F25" s="28">
        <v>0</v>
      </c>
      <c r="G25" s="28">
        <v>0</v>
      </c>
      <c r="H25" s="29">
        <v>0</v>
      </c>
      <c r="I25" s="28">
        <v>0</v>
      </c>
      <c r="J25" s="28">
        <v>0</v>
      </c>
      <c r="K25" s="5">
        <v>0</v>
      </c>
      <c r="L25" s="28">
        <v>0</v>
      </c>
      <c r="M25" s="28">
        <v>0</v>
      </c>
      <c r="N25" s="5">
        <v>0</v>
      </c>
      <c r="O25" s="28">
        <v>0</v>
      </c>
      <c r="P25" s="28">
        <v>0</v>
      </c>
      <c r="Q25" s="28">
        <v>0</v>
      </c>
      <c r="R25" s="48"/>
    </row>
    <row r="26" spans="1:18" ht="67.5" customHeight="1">
      <c r="A26" s="30" t="s">
        <v>15</v>
      </c>
      <c r="B26" s="30" t="s">
        <v>16</v>
      </c>
      <c r="C26" s="29">
        <v>30</v>
      </c>
      <c r="D26" s="29">
        <f t="shared" si="1"/>
        <v>29.97</v>
      </c>
      <c r="E26" s="29">
        <f t="shared" si="2"/>
        <v>99.9</v>
      </c>
      <c r="F26" s="29">
        <f t="shared" ref="F26:Q26" si="12">F29</f>
        <v>0</v>
      </c>
      <c r="G26" s="29">
        <f t="shared" si="12"/>
        <v>0</v>
      </c>
      <c r="H26" s="29">
        <v>0</v>
      </c>
      <c r="I26" s="29">
        <v>30</v>
      </c>
      <c r="J26" s="29">
        <f t="shared" si="12"/>
        <v>29.97</v>
      </c>
      <c r="K26" s="5">
        <f t="shared" si="5"/>
        <v>99.9</v>
      </c>
      <c r="L26" s="29">
        <f t="shared" si="12"/>
        <v>0</v>
      </c>
      <c r="M26" s="29">
        <f t="shared" si="12"/>
        <v>0</v>
      </c>
      <c r="N26" s="5">
        <v>0</v>
      </c>
      <c r="O26" s="29">
        <f t="shared" si="12"/>
        <v>0</v>
      </c>
      <c r="P26" s="29">
        <f t="shared" si="12"/>
        <v>0</v>
      </c>
      <c r="Q26" s="29">
        <f t="shared" si="12"/>
        <v>0</v>
      </c>
      <c r="R26" s="49" t="s">
        <v>110</v>
      </c>
    </row>
    <row r="27" spans="1:18" ht="35.25" customHeight="1">
      <c r="A27" s="30" t="s">
        <v>17</v>
      </c>
      <c r="B27" s="30" t="s">
        <v>7</v>
      </c>
      <c r="C27" s="29">
        <v>0</v>
      </c>
      <c r="D27" s="29">
        <f t="shared" si="1"/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5">
        <v>0</v>
      </c>
      <c r="L27" s="29">
        <v>0</v>
      </c>
      <c r="M27" s="29">
        <v>0</v>
      </c>
      <c r="N27" s="5">
        <v>0</v>
      </c>
      <c r="O27" s="29">
        <v>0</v>
      </c>
      <c r="P27" s="29">
        <v>0</v>
      </c>
      <c r="Q27" s="29">
        <v>0</v>
      </c>
      <c r="R27" s="50"/>
    </row>
    <row r="28" spans="1:18" ht="34.5" customHeight="1">
      <c r="A28" s="30" t="s">
        <v>18</v>
      </c>
      <c r="B28" s="30" t="s">
        <v>8</v>
      </c>
      <c r="C28" s="29">
        <v>0</v>
      </c>
      <c r="D28" s="29">
        <f t="shared" si="1"/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5">
        <v>0</v>
      </c>
      <c r="L28" s="29">
        <v>0</v>
      </c>
      <c r="M28" s="29">
        <v>0</v>
      </c>
      <c r="N28" s="5">
        <v>0</v>
      </c>
      <c r="O28" s="29">
        <v>0</v>
      </c>
      <c r="P28" s="29">
        <v>0</v>
      </c>
      <c r="Q28" s="29">
        <v>0</v>
      </c>
      <c r="R28" s="50"/>
    </row>
    <row r="29" spans="1:18" ht="16.5" customHeight="1">
      <c r="A29" s="30" t="s">
        <v>19</v>
      </c>
      <c r="B29" s="30" t="s">
        <v>3</v>
      </c>
      <c r="C29" s="29">
        <v>30</v>
      </c>
      <c r="D29" s="29">
        <f t="shared" si="1"/>
        <v>29.97</v>
      </c>
      <c r="E29" s="29">
        <f t="shared" si="2"/>
        <v>99.9</v>
      </c>
      <c r="F29" s="29">
        <v>0</v>
      </c>
      <c r="G29" s="29">
        <v>0</v>
      </c>
      <c r="H29" s="29">
        <v>0</v>
      </c>
      <c r="I29" s="29">
        <v>30</v>
      </c>
      <c r="J29" s="29">
        <v>29.97</v>
      </c>
      <c r="K29" s="5">
        <f t="shared" si="5"/>
        <v>99.9</v>
      </c>
      <c r="L29" s="29">
        <v>0</v>
      </c>
      <c r="M29" s="29">
        <v>0</v>
      </c>
      <c r="N29" s="5">
        <v>0</v>
      </c>
      <c r="O29" s="29">
        <v>0</v>
      </c>
      <c r="P29" s="29">
        <v>0</v>
      </c>
      <c r="Q29" s="29">
        <v>0</v>
      </c>
      <c r="R29" s="50"/>
    </row>
    <row r="30" spans="1:18" ht="19.5" customHeight="1">
      <c r="A30" s="30" t="s">
        <v>20</v>
      </c>
      <c r="B30" s="30" t="s">
        <v>4</v>
      </c>
      <c r="C30" s="29">
        <v>0</v>
      </c>
      <c r="D30" s="29">
        <f t="shared" si="1"/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5">
        <v>0</v>
      </c>
      <c r="L30" s="29">
        <v>0</v>
      </c>
      <c r="M30" s="29">
        <v>0</v>
      </c>
      <c r="N30" s="5">
        <v>0</v>
      </c>
      <c r="O30" s="29">
        <v>0</v>
      </c>
      <c r="P30" s="29">
        <v>0</v>
      </c>
      <c r="Q30" s="29">
        <v>0</v>
      </c>
      <c r="R30" s="51"/>
    </row>
    <row r="31" spans="1:18" ht="51.75" customHeight="1">
      <c r="A31" s="65" t="s">
        <v>21</v>
      </c>
      <c r="B31" s="27" t="s">
        <v>22</v>
      </c>
      <c r="C31" s="29">
        <f>F31+I31+L31+O31</f>
        <v>868.67000000000007</v>
      </c>
      <c r="D31" s="29">
        <f t="shared" si="1"/>
        <v>868.6400000000001</v>
      </c>
      <c r="E31" s="29">
        <f t="shared" si="2"/>
        <v>99.996546444564686</v>
      </c>
      <c r="F31" s="29">
        <f>F36</f>
        <v>0</v>
      </c>
      <c r="G31" s="29">
        <f t="shared" ref="G31:Q31" si="13">G36</f>
        <v>0</v>
      </c>
      <c r="H31" s="29">
        <v>0</v>
      </c>
      <c r="I31" s="29">
        <f t="shared" si="13"/>
        <v>44.6</v>
      </c>
      <c r="J31" s="29">
        <f t="shared" si="13"/>
        <v>44.6</v>
      </c>
      <c r="K31" s="5">
        <f t="shared" si="5"/>
        <v>100</v>
      </c>
      <c r="L31" s="29">
        <f t="shared" si="13"/>
        <v>427.6</v>
      </c>
      <c r="M31" s="29">
        <f t="shared" si="13"/>
        <v>427.6</v>
      </c>
      <c r="N31" s="5">
        <f t="shared" si="8"/>
        <v>100</v>
      </c>
      <c r="O31" s="29">
        <f t="shared" si="13"/>
        <v>396.47</v>
      </c>
      <c r="P31" s="29">
        <f t="shared" si="13"/>
        <v>396.44</v>
      </c>
      <c r="Q31" s="29">
        <f t="shared" si="13"/>
        <v>100</v>
      </c>
      <c r="R31" s="49" t="s">
        <v>124</v>
      </c>
    </row>
    <row r="32" spans="1:18" ht="33.75" customHeight="1">
      <c r="A32" s="65"/>
      <c r="B32" s="30" t="s">
        <v>7</v>
      </c>
      <c r="C32" s="29">
        <v>0</v>
      </c>
      <c r="D32" s="29">
        <f t="shared" si="1"/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5">
        <v>0</v>
      </c>
      <c r="L32" s="29">
        <v>0</v>
      </c>
      <c r="M32" s="29">
        <v>0</v>
      </c>
      <c r="N32" s="5">
        <v>0</v>
      </c>
      <c r="O32" s="29">
        <v>0</v>
      </c>
      <c r="P32" s="29">
        <v>0</v>
      </c>
      <c r="Q32" s="29">
        <v>0</v>
      </c>
      <c r="R32" s="50"/>
    </row>
    <row r="33" spans="1:18" ht="35.25" customHeight="1">
      <c r="A33" s="65"/>
      <c r="B33" s="30" t="s">
        <v>8</v>
      </c>
      <c r="C33" s="29">
        <v>0</v>
      </c>
      <c r="D33" s="29">
        <f t="shared" si="1"/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5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50"/>
    </row>
    <row r="34" spans="1:18" ht="18" customHeight="1">
      <c r="A34" s="65"/>
      <c r="B34" s="30" t="s">
        <v>3</v>
      </c>
      <c r="C34" s="29">
        <f>F34+I34+L34+O34</f>
        <v>868.67000000000007</v>
      </c>
      <c r="D34" s="29">
        <f t="shared" si="1"/>
        <v>868.6400000000001</v>
      </c>
      <c r="E34" s="29">
        <f t="shared" si="2"/>
        <v>99.996546444564686</v>
      </c>
      <c r="F34" s="29">
        <f>F39</f>
        <v>0</v>
      </c>
      <c r="G34" s="29">
        <f t="shared" ref="G34:Q34" si="14">G39</f>
        <v>0</v>
      </c>
      <c r="H34" s="29">
        <v>0</v>
      </c>
      <c r="I34" s="29">
        <f t="shared" si="14"/>
        <v>44.6</v>
      </c>
      <c r="J34" s="29">
        <f t="shared" si="14"/>
        <v>44.6</v>
      </c>
      <c r="K34" s="5">
        <f t="shared" si="5"/>
        <v>100</v>
      </c>
      <c r="L34" s="29">
        <f t="shared" si="14"/>
        <v>427.6</v>
      </c>
      <c r="M34" s="29">
        <f t="shared" si="14"/>
        <v>427.6</v>
      </c>
      <c r="N34" s="29">
        <f>M34/L34*100</f>
        <v>100</v>
      </c>
      <c r="O34" s="29">
        <f t="shared" si="14"/>
        <v>396.47</v>
      </c>
      <c r="P34" s="29">
        <f t="shared" si="14"/>
        <v>396.44</v>
      </c>
      <c r="Q34" s="29">
        <f t="shared" si="14"/>
        <v>100</v>
      </c>
      <c r="R34" s="50"/>
    </row>
    <row r="35" spans="1:18" ht="18" customHeight="1">
      <c r="A35" s="65"/>
      <c r="B35" s="30" t="s">
        <v>4</v>
      </c>
      <c r="C35" s="29">
        <v>0</v>
      </c>
      <c r="D35" s="29">
        <f t="shared" si="1"/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5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50"/>
    </row>
    <row r="36" spans="1:18" ht="84" customHeight="1">
      <c r="A36" s="30" t="s">
        <v>23</v>
      </c>
      <c r="B36" s="45" t="s">
        <v>50</v>
      </c>
      <c r="C36" s="29">
        <f>C39</f>
        <v>868.67000000000007</v>
      </c>
      <c r="D36" s="29">
        <f t="shared" si="1"/>
        <v>868.6400000000001</v>
      </c>
      <c r="E36" s="29">
        <f t="shared" si="2"/>
        <v>99.996546444564686</v>
      </c>
      <c r="F36" s="29">
        <v>0</v>
      </c>
      <c r="G36" s="29">
        <v>0</v>
      </c>
      <c r="H36" s="29">
        <v>0</v>
      </c>
      <c r="I36" s="29">
        <f>I39</f>
        <v>44.6</v>
      </c>
      <c r="J36" s="29">
        <f>J39</f>
        <v>44.6</v>
      </c>
      <c r="K36" s="5">
        <f t="shared" si="5"/>
        <v>100</v>
      </c>
      <c r="L36" s="29">
        <f>L39</f>
        <v>427.6</v>
      </c>
      <c r="M36" s="29">
        <f>M39</f>
        <v>427.6</v>
      </c>
      <c r="N36" s="29">
        <f t="shared" ref="N36:N48" si="15">M36/L36*100</f>
        <v>100</v>
      </c>
      <c r="O36" s="29">
        <f>O39</f>
        <v>396.47</v>
      </c>
      <c r="P36" s="29">
        <f>P39</f>
        <v>396.44</v>
      </c>
      <c r="Q36" s="29">
        <v>100</v>
      </c>
      <c r="R36" s="50"/>
    </row>
    <row r="37" spans="1:18" ht="32.25" customHeight="1">
      <c r="A37" s="30" t="s">
        <v>24</v>
      </c>
      <c r="B37" s="30" t="s">
        <v>7</v>
      </c>
      <c r="C37" s="29">
        <v>0</v>
      </c>
      <c r="D37" s="29">
        <f t="shared" si="1"/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5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50"/>
    </row>
    <row r="38" spans="1:18" ht="33" customHeight="1">
      <c r="A38" s="30" t="s">
        <v>25</v>
      </c>
      <c r="B38" s="30" t="s">
        <v>8</v>
      </c>
      <c r="C38" s="29">
        <v>0</v>
      </c>
      <c r="D38" s="29">
        <f t="shared" si="1"/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5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50"/>
    </row>
    <row r="39" spans="1:18" ht="15.75" customHeight="1">
      <c r="A39" s="30" t="s">
        <v>26</v>
      </c>
      <c r="B39" s="30" t="s">
        <v>3</v>
      </c>
      <c r="C39" s="29">
        <f>F39+I39+L39+O39</f>
        <v>868.67000000000007</v>
      </c>
      <c r="D39" s="29">
        <f t="shared" si="1"/>
        <v>868.6400000000001</v>
      </c>
      <c r="E39" s="29">
        <f t="shared" si="2"/>
        <v>99.996546444564686</v>
      </c>
      <c r="F39" s="29">
        <v>0</v>
      </c>
      <c r="G39" s="29">
        <v>0</v>
      </c>
      <c r="H39" s="29">
        <v>0</v>
      </c>
      <c r="I39" s="29">
        <v>44.6</v>
      </c>
      <c r="J39" s="29">
        <v>44.6</v>
      </c>
      <c r="K39" s="5">
        <f t="shared" si="5"/>
        <v>100</v>
      </c>
      <c r="L39" s="29">
        <v>427.6</v>
      </c>
      <c r="M39" s="29">
        <v>427.6</v>
      </c>
      <c r="N39" s="29">
        <f t="shared" si="15"/>
        <v>100</v>
      </c>
      <c r="O39" s="29">
        <v>396.47</v>
      </c>
      <c r="P39" s="29">
        <v>396.44</v>
      </c>
      <c r="Q39" s="29">
        <v>100</v>
      </c>
      <c r="R39" s="51"/>
    </row>
    <row r="40" spans="1:18" ht="19.5" customHeight="1">
      <c r="A40" s="30" t="s">
        <v>27</v>
      </c>
      <c r="B40" s="30" t="s">
        <v>4</v>
      </c>
      <c r="C40" s="29">
        <v>0</v>
      </c>
      <c r="D40" s="29">
        <f t="shared" si="1"/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5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31"/>
    </row>
    <row r="41" spans="1:18" ht="64.5" customHeight="1">
      <c r="A41" s="65" t="s">
        <v>28</v>
      </c>
      <c r="B41" s="27" t="s">
        <v>29</v>
      </c>
      <c r="C41" s="29">
        <f>F41+I41+L41+O41</f>
        <v>64959.199999999997</v>
      </c>
      <c r="D41" s="29">
        <f t="shared" si="1"/>
        <v>64959.199999999997</v>
      </c>
      <c r="E41" s="29">
        <f t="shared" si="2"/>
        <v>100</v>
      </c>
      <c r="F41" s="29">
        <f>F43+F44</f>
        <v>9027.14</v>
      </c>
      <c r="G41" s="29">
        <f t="shared" ref="G41:P41" si="16">G43+G44</f>
        <v>9027.14</v>
      </c>
      <c r="H41" s="29">
        <f>G41/F41*100</f>
        <v>100</v>
      </c>
      <c r="I41" s="29">
        <f t="shared" si="16"/>
        <v>11148.56</v>
      </c>
      <c r="J41" s="29">
        <f t="shared" si="16"/>
        <v>11148.56</v>
      </c>
      <c r="K41" s="5">
        <f t="shared" si="5"/>
        <v>100</v>
      </c>
      <c r="L41" s="29">
        <f t="shared" si="16"/>
        <v>28426.5</v>
      </c>
      <c r="M41" s="29">
        <f t="shared" si="16"/>
        <v>28426.5</v>
      </c>
      <c r="N41" s="29">
        <f t="shared" si="15"/>
        <v>100</v>
      </c>
      <c r="O41" s="29">
        <f t="shared" si="16"/>
        <v>16357</v>
      </c>
      <c r="P41" s="29">
        <f t="shared" si="16"/>
        <v>16357</v>
      </c>
      <c r="Q41" s="29">
        <v>100</v>
      </c>
      <c r="R41" s="31" t="s">
        <v>67</v>
      </c>
    </row>
    <row r="42" spans="1:18" ht="33.75" customHeight="1">
      <c r="A42" s="65"/>
      <c r="B42" s="30" t="s">
        <v>7</v>
      </c>
      <c r="C42" s="29">
        <v>0</v>
      </c>
      <c r="D42" s="29">
        <f t="shared" si="1"/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5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31"/>
    </row>
    <row r="43" spans="1:18" ht="81" customHeight="1">
      <c r="A43" s="65"/>
      <c r="B43" s="30" t="s">
        <v>8</v>
      </c>
      <c r="C43" s="29">
        <f>F43+I43+L43+O43</f>
        <v>64859.199999999997</v>
      </c>
      <c r="D43" s="29">
        <f t="shared" si="1"/>
        <v>64859.199999999997</v>
      </c>
      <c r="E43" s="29">
        <f t="shared" si="2"/>
        <v>100</v>
      </c>
      <c r="F43" s="28">
        <f>F48</f>
        <v>9027.14</v>
      </c>
      <c r="G43" s="28">
        <f t="shared" ref="G43:P43" si="17">G48</f>
        <v>9027.14</v>
      </c>
      <c r="H43" s="28">
        <f>G43/F43*100</f>
        <v>100</v>
      </c>
      <c r="I43" s="28">
        <f t="shared" si="17"/>
        <v>11148.56</v>
      </c>
      <c r="J43" s="28">
        <f t="shared" si="17"/>
        <v>11148.56</v>
      </c>
      <c r="K43" s="5">
        <f t="shared" si="5"/>
        <v>100</v>
      </c>
      <c r="L43" s="28">
        <f t="shared" si="17"/>
        <v>28426.5</v>
      </c>
      <c r="M43" s="28">
        <f t="shared" si="17"/>
        <v>28426.5</v>
      </c>
      <c r="N43" s="29">
        <f t="shared" si="15"/>
        <v>100</v>
      </c>
      <c r="O43" s="28">
        <f t="shared" si="17"/>
        <v>16257</v>
      </c>
      <c r="P43" s="28">
        <f t="shared" si="17"/>
        <v>16257</v>
      </c>
      <c r="Q43" s="28">
        <v>100</v>
      </c>
      <c r="R43" s="32" t="s">
        <v>67</v>
      </c>
    </row>
    <row r="44" spans="1:18" ht="68.25" customHeight="1">
      <c r="A44" s="65"/>
      <c r="B44" s="30" t="s">
        <v>3</v>
      </c>
      <c r="C44" s="29">
        <v>100</v>
      </c>
      <c r="D44" s="29">
        <f t="shared" si="1"/>
        <v>100</v>
      </c>
      <c r="E44" s="29">
        <f t="shared" si="2"/>
        <v>100</v>
      </c>
      <c r="F44" s="28">
        <f>F49</f>
        <v>0</v>
      </c>
      <c r="G44" s="28">
        <f t="shared" ref="G44:P44" si="18">G49</f>
        <v>0</v>
      </c>
      <c r="H44" s="28">
        <v>0</v>
      </c>
      <c r="I44" s="28">
        <f t="shared" si="18"/>
        <v>0</v>
      </c>
      <c r="J44" s="28">
        <f t="shared" si="18"/>
        <v>0</v>
      </c>
      <c r="K44" s="5">
        <v>0</v>
      </c>
      <c r="L44" s="28">
        <f t="shared" si="18"/>
        <v>0</v>
      </c>
      <c r="M44" s="28">
        <f t="shared" si="18"/>
        <v>0</v>
      </c>
      <c r="N44" s="29">
        <v>0</v>
      </c>
      <c r="O44" s="28">
        <f t="shared" si="18"/>
        <v>100</v>
      </c>
      <c r="P44" s="28">
        <f t="shared" si="18"/>
        <v>100</v>
      </c>
      <c r="Q44" s="28">
        <v>100</v>
      </c>
      <c r="R44" s="32" t="s">
        <v>67</v>
      </c>
    </row>
    <row r="45" spans="1:18" ht="15.75" customHeight="1">
      <c r="A45" s="65"/>
      <c r="B45" s="30" t="s">
        <v>4</v>
      </c>
      <c r="C45" s="29">
        <v>0</v>
      </c>
      <c r="D45" s="29">
        <f t="shared" si="1"/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5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31"/>
    </row>
    <row r="46" spans="1:18" ht="243" customHeight="1">
      <c r="A46" s="42" t="s">
        <v>30</v>
      </c>
      <c r="B46" s="27" t="s">
        <v>31</v>
      </c>
      <c r="C46" s="29">
        <f>F46+I46+L46+O46</f>
        <v>64959.199999999997</v>
      </c>
      <c r="D46" s="29">
        <f t="shared" si="1"/>
        <v>64959.199999999997</v>
      </c>
      <c r="E46" s="29">
        <f t="shared" si="2"/>
        <v>100</v>
      </c>
      <c r="F46" s="29">
        <f>F48+F49</f>
        <v>9027.14</v>
      </c>
      <c r="G46" s="29">
        <f>G48+G49</f>
        <v>9027.14</v>
      </c>
      <c r="H46" s="29">
        <f>G46/F46*100</f>
        <v>100</v>
      </c>
      <c r="I46" s="29">
        <f t="shared" ref="I46:P46" si="19">I48+I49</f>
        <v>11148.56</v>
      </c>
      <c r="J46" s="29">
        <f t="shared" si="19"/>
        <v>11148.56</v>
      </c>
      <c r="K46" s="29">
        <f t="shared" si="5"/>
        <v>100</v>
      </c>
      <c r="L46" s="29">
        <f t="shared" si="19"/>
        <v>28426.5</v>
      </c>
      <c r="M46" s="29">
        <f t="shared" si="19"/>
        <v>28426.5</v>
      </c>
      <c r="N46" s="29">
        <f t="shared" si="15"/>
        <v>100</v>
      </c>
      <c r="O46" s="29">
        <f t="shared" si="19"/>
        <v>16357</v>
      </c>
      <c r="P46" s="29">
        <f t="shared" si="19"/>
        <v>16357</v>
      </c>
      <c r="Q46" s="29">
        <f>P46/O46*100</f>
        <v>100</v>
      </c>
      <c r="R46" s="31" t="s">
        <v>128</v>
      </c>
    </row>
    <row r="47" spans="1:18" ht="33" customHeight="1">
      <c r="A47" s="42" t="s">
        <v>32</v>
      </c>
      <c r="B47" s="42" t="s">
        <v>7</v>
      </c>
      <c r="C47" s="29">
        <v>0</v>
      </c>
      <c r="D47" s="29">
        <f t="shared" si="1"/>
        <v>0</v>
      </c>
      <c r="E47" s="29">
        <v>0</v>
      </c>
      <c r="F47" s="40">
        <v>0</v>
      </c>
      <c r="G47" s="40">
        <v>0</v>
      </c>
      <c r="H47" s="29">
        <v>0</v>
      </c>
      <c r="I47" s="40">
        <v>0</v>
      </c>
      <c r="J47" s="40">
        <v>0</v>
      </c>
      <c r="K47" s="29">
        <v>0</v>
      </c>
      <c r="L47" s="40">
        <v>0</v>
      </c>
      <c r="M47" s="40">
        <v>0</v>
      </c>
      <c r="N47" s="29">
        <v>0</v>
      </c>
      <c r="O47" s="40">
        <v>0</v>
      </c>
      <c r="P47" s="40">
        <v>0</v>
      </c>
      <c r="Q47" s="40">
        <v>0</v>
      </c>
      <c r="R47" s="31"/>
    </row>
    <row r="48" spans="1:18" ht="123.75" customHeight="1">
      <c r="A48" s="42" t="s">
        <v>33</v>
      </c>
      <c r="B48" s="42" t="s">
        <v>8</v>
      </c>
      <c r="C48" s="29">
        <f>F48+I48+L48+O48</f>
        <v>64859.199999999997</v>
      </c>
      <c r="D48" s="29">
        <f t="shared" si="1"/>
        <v>64859.199999999997</v>
      </c>
      <c r="E48" s="29">
        <f t="shared" si="2"/>
        <v>100</v>
      </c>
      <c r="F48" s="28">
        <v>9027.14</v>
      </c>
      <c r="G48" s="28">
        <v>9027.14</v>
      </c>
      <c r="H48" s="29">
        <f t="shared" si="4"/>
        <v>100</v>
      </c>
      <c r="I48" s="28">
        <v>11148.56</v>
      </c>
      <c r="J48" s="28">
        <v>11148.56</v>
      </c>
      <c r="K48" s="29">
        <f t="shared" si="5"/>
        <v>100</v>
      </c>
      <c r="L48" s="28">
        <v>28426.5</v>
      </c>
      <c r="M48" s="28">
        <v>28426.5</v>
      </c>
      <c r="N48" s="29">
        <f t="shared" si="15"/>
        <v>100</v>
      </c>
      <c r="O48" s="28">
        <v>16257</v>
      </c>
      <c r="P48" s="28">
        <v>16257</v>
      </c>
      <c r="Q48" s="28">
        <f>P48/O48*100</f>
        <v>100</v>
      </c>
      <c r="R48" s="31" t="s">
        <v>127</v>
      </c>
    </row>
    <row r="49" spans="1:18" ht="136.5" customHeight="1">
      <c r="A49" s="42" t="s">
        <v>34</v>
      </c>
      <c r="B49" s="42" t="s">
        <v>3</v>
      </c>
      <c r="C49" s="29">
        <v>100</v>
      </c>
      <c r="D49" s="29">
        <f t="shared" si="1"/>
        <v>100</v>
      </c>
      <c r="E49" s="29">
        <f t="shared" si="2"/>
        <v>100</v>
      </c>
      <c r="F49" s="28">
        <v>0</v>
      </c>
      <c r="G49" s="28">
        <v>0</v>
      </c>
      <c r="H49" s="29">
        <v>0</v>
      </c>
      <c r="I49" s="28">
        <v>0</v>
      </c>
      <c r="J49" s="28">
        <v>0</v>
      </c>
      <c r="K49" s="29">
        <v>0</v>
      </c>
      <c r="L49" s="28">
        <v>0</v>
      </c>
      <c r="M49" s="28">
        <v>0</v>
      </c>
      <c r="N49" s="29">
        <v>0</v>
      </c>
      <c r="O49" s="28">
        <v>100</v>
      </c>
      <c r="P49" s="28">
        <v>100</v>
      </c>
      <c r="Q49" s="28">
        <f>P49/O49*100</f>
        <v>100</v>
      </c>
      <c r="R49" s="31" t="s">
        <v>126</v>
      </c>
    </row>
    <row r="50" spans="1:18" ht="19.5" customHeight="1">
      <c r="A50" s="2" t="s">
        <v>35</v>
      </c>
      <c r="B50" s="2" t="s">
        <v>4</v>
      </c>
      <c r="C50" s="4">
        <v>0</v>
      </c>
      <c r="D50" s="5">
        <f t="shared" si="1"/>
        <v>0</v>
      </c>
      <c r="E50" s="5">
        <v>0</v>
      </c>
      <c r="F50" s="3">
        <v>0</v>
      </c>
      <c r="G50" s="3">
        <v>0</v>
      </c>
      <c r="H50" s="5">
        <v>0</v>
      </c>
      <c r="I50" s="3">
        <v>0</v>
      </c>
      <c r="J50" s="3">
        <v>0</v>
      </c>
      <c r="K50" s="8">
        <v>0</v>
      </c>
      <c r="L50" s="3">
        <v>0</v>
      </c>
      <c r="M50" s="3">
        <v>0</v>
      </c>
      <c r="N50" s="8">
        <v>0</v>
      </c>
      <c r="O50" s="3">
        <v>0</v>
      </c>
      <c r="P50" s="3">
        <v>0</v>
      </c>
      <c r="Q50" s="8">
        <v>0</v>
      </c>
      <c r="R50" s="19"/>
    </row>
    <row r="52" spans="1:18">
      <c r="A52" s="11"/>
      <c r="B52" s="11"/>
      <c r="C52" s="12"/>
      <c r="D52" s="13"/>
      <c r="E52" s="13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4"/>
    </row>
    <row r="53" spans="1:18">
      <c r="A53" s="11"/>
      <c r="B53" s="11"/>
      <c r="C53" s="12"/>
      <c r="D53" s="13"/>
      <c r="E53" s="1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4"/>
    </row>
    <row r="54" spans="1:18" ht="15.75">
      <c r="A54" s="55" t="s">
        <v>54</v>
      </c>
      <c r="B54" s="55"/>
      <c r="C54" s="56"/>
      <c r="D54" s="13"/>
      <c r="E54" s="15"/>
      <c r="F54" s="16" t="s">
        <v>55</v>
      </c>
      <c r="G54" s="16"/>
      <c r="H54" s="16"/>
      <c r="I54" s="16"/>
      <c r="J54" s="11"/>
      <c r="K54" s="11"/>
      <c r="L54" s="11"/>
      <c r="M54" s="11"/>
      <c r="N54" s="11"/>
      <c r="O54" s="11"/>
      <c r="P54" s="16"/>
    </row>
    <row r="55" spans="1:18" ht="15.75">
      <c r="A55" s="55" t="s">
        <v>56</v>
      </c>
      <c r="B55" s="55"/>
      <c r="C55" s="12"/>
      <c r="D55" s="13"/>
      <c r="E55" s="15"/>
      <c r="F55" s="16" t="s">
        <v>57</v>
      </c>
      <c r="G55" s="16"/>
      <c r="H55" s="16"/>
      <c r="I55" s="16"/>
      <c r="J55" s="11"/>
      <c r="K55" s="11"/>
      <c r="L55" s="11"/>
      <c r="M55" s="11"/>
      <c r="N55" s="11"/>
      <c r="O55" s="11"/>
      <c r="P55" s="16"/>
    </row>
    <row r="56" spans="1:18" ht="15.75">
      <c r="A56" s="16"/>
      <c r="B56" s="16"/>
      <c r="C56" s="12"/>
      <c r="D56" s="13"/>
      <c r="E56" s="17"/>
      <c r="F56" s="16"/>
      <c r="G56" s="16"/>
      <c r="H56" s="16"/>
      <c r="I56" s="16"/>
      <c r="J56" s="11"/>
      <c r="K56" s="11"/>
      <c r="L56" s="11"/>
      <c r="M56" s="11"/>
      <c r="N56" s="11"/>
      <c r="O56" s="16"/>
      <c r="P56" s="14"/>
    </row>
    <row r="57" spans="1:18" ht="15.75">
      <c r="A57" s="16" t="s">
        <v>120</v>
      </c>
      <c r="B57" s="16"/>
      <c r="C57" s="12"/>
      <c r="D57" s="13"/>
      <c r="E57" s="15"/>
      <c r="F57" s="16" t="s">
        <v>121</v>
      </c>
      <c r="G57" s="16"/>
      <c r="H57" s="16"/>
      <c r="I57" s="16"/>
      <c r="J57" s="11"/>
      <c r="K57" s="11"/>
      <c r="L57" s="11"/>
      <c r="M57" s="11"/>
      <c r="N57" s="11"/>
      <c r="O57" s="18"/>
      <c r="P57" s="11"/>
    </row>
    <row r="58" spans="1:18" ht="15.75">
      <c r="A58" s="11"/>
      <c r="B58" s="11"/>
      <c r="C58" s="12"/>
      <c r="D58" s="13"/>
      <c r="E58" s="13"/>
      <c r="F58" s="16"/>
      <c r="G58" s="16"/>
      <c r="H58" s="16"/>
      <c r="I58" s="16"/>
      <c r="J58" s="11"/>
      <c r="K58" s="11"/>
      <c r="L58" s="11"/>
      <c r="M58" s="11"/>
      <c r="N58" s="11"/>
      <c r="O58" s="11"/>
      <c r="P58" s="14"/>
    </row>
    <row r="59" spans="1:18" ht="15.75">
      <c r="A59" s="11"/>
      <c r="B59" s="11"/>
      <c r="C59" s="12"/>
      <c r="D59" s="13"/>
      <c r="E59" s="13"/>
      <c r="F59" s="16"/>
      <c r="G59" s="16"/>
      <c r="H59" s="16"/>
      <c r="I59" s="16"/>
      <c r="J59" s="11"/>
      <c r="K59" s="11"/>
      <c r="L59" s="11"/>
      <c r="M59" s="11"/>
      <c r="N59" s="11"/>
      <c r="O59" s="11"/>
      <c r="P59" s="14"/>
    </row>
    <row r="60" spans="1:18" ht="15.75">
      <c r="A60" s="11"/>
      <c r="B60" s="11"/>
      <c r="C60" s="12"/>
      <c r="D60" s="13"/>
      <c r="E60" s="13"/>
      <c r="F60" s="11"/>
      <c r="G60" s="16"/>
      <c r="H60" s="16"/>
      <c r="I60" s="16"/>
      <c r="J60" s="11"/>
      <c r="K60" s="11"/>
      <c r="L60" s="11"/>
      <c r="M60" s="11"/>
      <c r="N60" s="11"/>
      <c r="O60" s="11"/>
      <c r="P60" s="14"/>
    </row>
    <row r="61" spans="1:18" ht="15.75">
      <c r="A61" s="16" t="s">
        <v>58</v>
      </c>
      <c r="B61" s="16"/>
      <c r="E61" s="16" t="s">
        <v>58</v>
      </c>
      <c r="F61" s="16"/>
      <c r="G61" s="13"/>
      <c r="I61" s="16" t="s">
        <v>58</v>
      </c>
      <c r="J61" s="11"/>
      <c r="K61" s="11"/>
      <c r="L61" s="11"/>
      <c r="M61" s="16"/>
      <c r="N61" s="11"/>
      <c r="O61" s="11"/>
      <c r="P61" s="16"/>
    </row>
    <row r="62" spans="1:18" ht="15.75">
      <c r="A62" s="16" t="s">
        <v>59</v>
      </c>
      <c r="B62" s="16"/>
      <c r="E62" s="16" t="s">
        <v>60</v>
      </c>
      <c r="F62" s="16"/>
      <c r="G62" s="13"/>
      <c r="I62" s="16" t="s">
        <v>61</v>
      </c>
      <c r="J62" s="11"/>
      <c r="K62" s="11"/>
      <c r="L62" s="11"/>
      <c r="M62" s="16"/>
      <c r="N62" s="11"/>
      <c r="O62" s="11"/>
      <c r="P62" s="16"/>
    </row>
    <row r="63" spans="1:18" ht="15.75">
      <c r="A63" s="16" t="s">
        <v>62</v>
      </c>
      <c r="B63" s="16"/>
      <c r="E63" s="16" t="s">
        <v>62</v>
      </c>
      <c r="F63" s="16"/>
      <c r="G63" s="13"/>
      <c r="I63" s="16" t="s">
        <v>62</v>
      </c>
      <c r="J63" s="11"/>
      <c r="K63" s="11"/>
      <c r="L63" s="11"/>
      <c r="M63" s="16"/>
      <c r="N63" s="11"/>
      <c r="O63" s="11"/>
      <c r="P63" s="16"/>
    </row>
    <row r="64" spans="1:18" ht="15.75">
      <c r="A64" s="16" t="s">
        <v>63</v>
      </c>
      <c r="B64" s="16"/>
      <c r="E64" s="16" t="s">
        <v>63</v>
      </c>
      <c r="F64" s="16"/>
      <c r="G64" s="13"/>
      <c r="I64" s="16" t="s">
        <v>63</v>
      </c>
      <c r="J64" s="11"/>
      <c r="K64" s="11"/>
      <c r="L64" s="11"/>
      <c r="M64" s="16"/>
      <c r="N64" s="11"/>
      <c r="O64" s="11"/>
      <c r="P64" s="16"/>
    </row>
    <row r="65" spans="1:16" ht="15.75">
      <c r="A65" s="16" t="s">
        <v>64</v>
      </c>
      <c r="B65" s="16"/>
      <c r="E65" s="16" t="s">
        <v>65</v>
      </c>
      <c r="F65" s="16"/>
      <c r="G65" s="13"/>
      <c r="I65" s="16" t="s">
        <v>66</v>
      </c>
      <c r="J65" s="11"/>
      <c r="K65" s="11"/>
      <c r="L65" s="11"/>
      <c r="M65" s="16"/>
      <c r="N65" s="11"/>
      <c r="O65" s="11"/>
      <c r="P65" s="16"/>
    </row>
    <row r="66" spans="1:16">
      <c r="A66" s="11"/>
      <c r="B66" s="11"/>
      <c r="C66" s="12"/>
      <c r="D66" s="13"/>
      <c r="E66" s="1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4"/>
    </row>
  </sheetData>
  <mergeCells count="30">
    <mergeCell ref="B6:B8"/>
    <mergeCell ref="A10:B10"/>
    <mergeCell ref="A11:B11"/>
    <mergeCell ref="A16:A20"/>
    <mergeCell ref="A13:B13"/>
    <mergeCell ref="A14:B14"/>
    <mergeCell ref="A15:B15"/>
    <mergeCell ref="A12:B12"/>
    <mergeCell ref="A55:B55"/>
    <mergeCell ref="C6:Q6"/>
    <mergeCell ref="P1:R1"/>
    <mergeCell ref="A2:R2"/>
    <mergeCell ref="A3:R3"/>
    <mergeCell ref="A5:R5"/>
    <mergeCell ref="A4:R4"/>
    <mergeCell ref="A31:A35"/>
    <mergeCell ref="A41:A45"/>
    <mergeCell ref="C7:E7"/>
    <mergeCell ref="F7:H7"/>
    <mergeCell ref="I7:K7"/>
    <mergeCell ref="O7:Q7"/>
    <mergeCell ref="L7:N7"/>
    <mergeCell ref="R6:R8"/>
    <mergeCell ref="A6:A8"/>
    <mergeCell ref="R16:R20"/>
    <mergeCell ref="R21:R25"/>
    <mergeCell ref="R26:R30"/>
    <mergeCell ref="R10:R15"/>
    <mergeCell ref="A54:C54"/>
    <mergeCell ref="R31:R39"/>
  </mergeCells>
  <pageMargins left="0.31496062992125984" right="0.11811023622047245" top="0.11811023622047245" bottom="0.27559055118110237" header="0.11811023622047245" footer="0.31496062992125984"/>
  <pageSetup paperSize="9" scale="4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tabSelected="1" topLeftCell="A4" zoomScale="80" zoomScaleNormal="80" workbookViewId="0">
      <selection activeCell="K12" sqref="K12"/>
    </sheetView>
  </sheetViews>
  <sheetFormatPr defaultRowHeight="15"/>
  <cols>
    <col min="2" max="2" width="49.5703125" customWidth="1"/>
    <col min="4" max="4" width="11" customWidth="1"/>
    <col min="5" max="5" width="16.5703125" customWidth="1"/>
    <col min="6" max="6" width="12.5703125" customWidth="1"/>
    <col min="7" max="7" width="17.42578125" customWidth="1"/>
    <col min="9" max="9" width="19" customWidth="1"/>
    <col min="11" max="11" width="10.42578125" customWidth="1"/>
    <col min="13" max="13" width="21.5703125" customWidth="1"/>
    <col min="14" max="14" width="52.28515625" customWidth="1"/>
  </cols>
  <sheetData>
    <row r="1" spans="1:15" ht="15.75">
      <c r="M1" s="79" t="s">
        <v>69</v>
      </c>
      <c r="N1" s="79"/>
    </row>
    <row r="2" spans="1:15" ht="15.75">
      <c r="A2" s="60" t="s">
        <v>70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5" ht="15.75">
      <c r="A3" s="60" t="s">
        <v>111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5" spans="1:15" ht="15.75">
      <c r="A5" s="80" t="s">
        <v>0</v>
      </c>
      <c r="B5" s="80" t="s">
        <v>71</v>
      </c>
      <c r="C5" s="80" t="s">
        <v>72</v>
      </c>
      <c r="D5" s="80" t="s">
        <v>73</v>
      </c>
      <c r="E5" s="80"/>
      <c r="F5" s="80"/>
      <c r="G5" s="80"/>
      <c r="H5" s="80"/>
      <c r="I5" s="80"/>
      <c r="J5" s="80"/>
      <c r="K5" s="80"/>
      <c r="L5" s="81"/>
      <c r="M5" s="82" t="s">
        <v>74</v>
      </c>
      <c r="N5" s="73" t="s">
        <v>75</v>
      </c>
      <c r="O5" s="75"/>
    </row>
    <row r="6" spans="1:15" ht="110.25">
      <c r="A6" s="80"/>
      <c r="B6" s="80"/>
      <c r="C6" s="80"/>
      <c r="D6" s="25" t="s">
        <v>76</v>
      </c>
      <c r="E6" s="25" t="s">
        <v>77</v>
      </c>
      <c r="F6" s="25" t="s">
        <v>78</v>
      </c>
      <c r="G6" s="25" t="s">
        <v>79</v>
      </c>
      <c r="H6" s="25" t="s">
        <v>80</v>
      </c>
      <c r="I6" s="25" t="s">
        <v>81</v>
      </c>
      <c r="J6" s="25" t="s">
        <v>82</v>
      </c>
      <c r="K6" s="25" t="s">
        <v>83</v>
      </c>
      <c r="L6" s="26" t="s">
        <v>84</v>
      </c>
      <c r="M6" s="83"/>
      <c r="N6" s="73"/>
      <c r="O6" s="75"/>
    </row>
    <row r="7" spans="1:15" ht="15.7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1">
        <v>13</v>
      </c>
      <c r="N7" s="21">
        <v>14</v>
      </c>
    </row>
    <row r="8" spans="1:15" ht="15.75">
      <c r="A8" s="76" t="s">
        <v>85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</row>
    <row r="9" spans="1:15" ht="72" customHeight="1">
      <c r="A9" s="1" t="s">
        <v>6</v>
      </c>
      <c r="B9" s="24" t="s">
        <v>86</v>
      </c>
      <c r="C9" s="1" t="s">
        <v>87</v>
      </c>
      <c r="D9" s="1">
        <v>299.39999999999998</v>
      </c>
      <c r="E9" s="1">
        <v>304.60000000000002</v>
      </c>
      <c r="F9" s="1">
        <v>101.7</v>
      </c>
      <c r="G9" s="1">
        <v>293.18</v>
      </c>
      <c r="H9" s="1">
        <v>97.9</v>
      </c>
      <c r="I9" s="1">
        <v>305.98</v>
      </c>
      <c r="J9" s="1">
        <v>102.2</v>
      </c>
      <c r="K9" s="1">
        <v>311.7</v>
      </c>
      <c r="L9" s="1">
        <v>104.1</v>
      </c>
      <c r="M9" s="33" t="s">
        <v>88</v>
      </c>
      <c r="N9" s="37" t="s">
        <v>112</v>
      </c>
    </row>
    <row r="10" spans="1:15" ht="134.25" customHeight="1">
      <c r="A10" s="1" t="s">
        <v>21</v>
      </c>
      <c r="B10" s="24" t="s">
        <v>89</v>
      </c>
      <c r="C10" s="1" t="s">
        <v>90</v>
      </c>
      <c r="D10" s="36">
        <v>38</v>
      </c>
      <c r="E10" s="1">
        <v>34.5</v>
      </c>
      <c r="F10" s="1">
        <v>90.8</v>
      </c>
      <c r="G10" s="1">
        <v>36.840000000000003</v>
      </c>
      <c r="H10" s="1">
        <v>96.9</v>
      </c>
      <c r="I10" s="1">
        <v>38.19</v>
      </c>
      <c r="J10" s="1">
        <v>100.5</v>
      </c>
      <c r="K10" s="1">
        <v>38.5</v>
      </c>
      <c r="L10" s="1">
        <v>101.3</v>
      </c>
      <c r="M10" s="23" t="s">
        <v>88</v>
      </c>
      <c r="N10" s="37" t="s">
        <v>122</v>
      </c>
    </row>
    <row r="11" spans="1:15" ht="115.5" customHeight="1">
      <c r="A11" s="1" t="s">
        <v>28</v>
      </c>
      <c r="B11" s="24" t="s">
        <v>91</v>
      </c>
      <c r="C11" s="1" t="s">
        <v>92</v>
      </c>
      <c r="D11" s="1">
        <v>5.89</v>
      </c>
      <c r="E11" s="1">
        <v>5.34</v>
      </c>
      <c r="F11" s="1">
        <v>90.7</v>
      </c>
      <c r="G11" s="1">
        <v>5.66</v>
      </c>
      <c r="H11" s="1">
        <v>96.1</v>
      </c>
      <c r="I11" s="1">
        <v>5.95</v>
      </c>
      <c r="J11" s="1">
        <v>101</v>
      </c>
      <c r="K11" s="1">
        <v>6.02</v>
      </c>
      <c r="L11" s="1">
        <v>102.2</v>
      </c>
      <c r="M11" s="23" t="s">
        <v>88</v>
      </c>
      <c r="N11" s="37" t="s">
        <v>123</v>
      </c>
    </row>
    <row r="12" spans="1:15" ht="192" customHeight="1">
      <c r="A12" s="1" t="s">
        <v>93</v>
      </c>
      <c r="B12" s="24" t="s">
        <v>94</v>
      </c>
      <c r="C12" s="1" t="s">
        <v>90</v>
      </c>
      <c r="D12" s="1" t="s">
        <v>95</v>
      </c>
      <c r="E12" s="1">
        <v>84.8</v>
      </c>
      <c r="F12" s="1">
        <v>100</v>
      </c>
      <c r="G12" s="1">
        <v>84.3</v>
      </c>
      <c r="H12" s="1">
        <v>100</v>
      </c>
      <c r="I12" s="1">
        <v>84.3</v>
      </c>
      <c r="J12" s="1">
        <v>100</v>
      </c>
      <c r="K12" s="1">
        <v>84.4</v>
      </c>
      <c r="L12" s="1">
        <v>100</v>
      </c>
      <c r="M12" s="23" t="s">
        <v>88</v>
      </c>
      <c r="N12" s="37" t="s">
        <v>106</v>
      </c>
    </row>
    <row r="13" spans="1:15" ht="80.25" customHeight="1">
      <c r="A13" s="1" t="s">
        <v>96</v>
      </c>
      <c r="B13" s="24" t="s">
        <v>97</v>
      </c>
      <c r="C13" s="1" t="s">
        <v>90</v>
      </c>
      <c r="D13" s="1" t="s">
        <v>98</v>
      </c>
      <c r="E13" s="1">
        <v>15.1</v>
      </c>
      <c r="F13" s="1">
        <v>100</v>
      </c>
      <c r="G13" s="1">
        <v>13.2</v>
      </c>
      <c r="H13" s="1">
        <v>100</v>
      </c>
      <c r="I13" s="1">
        <v>13.2</v>
      </c>
      <c r="J13" s="1">
        <v>100</v>
      </c>
      <c r="K13" s="1">
        <v>13.2</v>
      </c>
      <c r="L13" s="1">
        <v>100</v>
      </c>
      <c r="M13" s="23" t="s">
        <v>88</v>
      </c>
      <c r="N13" s="37" t="s">
        <v>107</v>
      </c>
    </row>
    <row r="14" spans="1:15" ht="15.75">
      <c r="A14" s="76" t="s">
        <v>99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</row>
    <row r="15" spans="1:15" ht="143.25" customHeight="1">
      <c r="A15" s="1" t="s">
        <v>100</v>
      </c>
      <c r="B15" s="22" t="s">
        <v>101</v>
      </c>
      <c r="C15" s="1" t="s">
        <v>102</v>
      </c>
      <c r="D15" s="1" t="s">
        <v>103</v>
      </c>
      <c r="E15" s="1">
        <v>225</v>
      </c>
      <c r="F15" s="1">
        <v>100</v>
      </c>
      <c r="G15" s="1">
        <v>226</v>
      </c>
      <c r="H15" s="1">
        <v>100</v>
      </c>
      <c r="I15" s="1">
        <v>228</v>
      </c>
      <c r="J15" s="1">
        <v>100</v>
      </c>
      <c r="K15" s="1">
        <v>223</v>
      </c>
      <c r="L15" s="1">
        <v>100</v>
      </c>
      <c r="M15" s="1" t="s">
        <v>88</v>
      </c>
      <c r="N15" s="37" t="s">
        <v>125</v>
      </c>
    </row>
    <row r="16" spans="1:15" ht="31.5" customHeight="1">
      <c r="A16" s="76" t="s">
        <v>104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1:14" ht="249.75" customHeight="1">
      <c r="A17" s="35">
        <v>7</v>
      </c>
      <c r="B17" s="44" t="s">
        <v>113</v>
      </c>
      <c r="C17" s="35" t="s">
        <v>90</v>
      </c>
      <c r="D17" s="35" t="s">
        <v>115</v>
      </c>
      <c r="E17" s="38" t="s">
        <v>118</v>
      </c>
      <c r="F17" s="34" t="s">
        <v>68</v>
      </c>
      <c r="G17" s="38" t="s">
        <v>118</v>
      </c>
      <c r="H17" s="34" t="s">
        <v>68</v>
      </c>
      <c r="I17" s="38" t="s">
        <v>118</v>
      </c>
      <c r="J17" s="34" t="s">
        <v>68</v>
      </c>
      <c r="K17" s="34">
        <v>1.03</v>
      </c>
      <c r="L17" s="34">
        <v>100</v>
      </c>
      <c r="M17" s="43" t="s">
        <v>88</v>
      </c>
      <c r="N17" s="39" t="s">
        <v>130</v>
      </c>
    </row>
    <row r="18" spans="1:14" ht="207.75" customHeight="1">
      <c r="A18" s="40">
        <v>8</v>
      </c>
      <c r="B18" s="41" t="s">
        <v>114</v>
      </c>
      <c r="C18" s="38" t="s">
        <v>90</v>
      </c>
      <c r="D18" s="38" t="s">
        <v>116</v>
      </c>
      <c r="E18" s="38" t="s">
        <v>117</v>
      </c>
      <c r="F18" s="38" t="s">
        <v>68</v>
      </c>
      <c r="G18" s="38" t="s">
        <v>117</v>
      </c>
      <c r="H18" s="38" t="s">
        <v>68</v>
      </c>
      <c r="I18" s="38" t="s">
        <v>117</v>
      </c>
      <c r="J18" s="38" t="s">
        <v>68</v>
      </c>
      <c r="K18" s="38">
        <v>14.1</v>
      </c>
      <c r="L18" s="38">
        <v>100</v>
      </c>
      <c r="M18" s="38" t="s">
        <v>88</v>
      </c>
      <c r="N18" s="39" t="s">
        <v>129</v>
      </c>
    </row>
  </sheetData>
  <mergeCells count="13">
    <mergeCell ref="O5:O6"/>
    <mergeCell ref="A8:N8"/>
    <mergeCell ref="A14:N14"/>
    <mergeCell ref="A16:N16"/>
    <mergeCell ref="M1:N1"/>
    <mergeCell ref="A2:N2"/>
    <mergeCell ref="A3:N3"/>
    <mergeCell ref="A5:A6"/>
    <mergeCell ref="B5:B6"/>
    <mergeCell ref="C5:C6"/>
    <mergeCell ref="D5:L5"/>
    <mergeCell ref="M5:M6"/>
    <mergeCell ref="N5:N6"/>
  </mergeCells>
  <pageMargins left="0.26" right="0.51" top="0.74803149606299213" bottom="0.74803149606299213" header="0.31496062992125984" footer="0.31496062992125984"/>
  <pageSetup paperSize="9" scale="5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 о ходе исполнения сетевог</vt:lpstr>
      <vt:lpstr>Отчет о достижении показателей</vt:lpstr>
      <vt:lpstr>'Отчет о ходе исполнения сетевог'!Заголовки_для_печати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Базанкова</dc:creator>
  <cp:lastModifiedBy>Бобылева Галина Николаевна</cp:lastModifiedBy>
  <cp:lastPrinted>2026-01-29T10:46:45Z</cp:lastPrinted>
  <dcterms:created xsi:type="dcterms:W3CDTF">2025-04-03T09:11:02Z</dcterms:created>
  <dcterms:modified xsi:type="dcterms:W3CDTF">2026-03-02T11:12:46Z</dcterms:modified>
</cp:coreProperties>
</file>